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550" documentId="120_S{2AC9BD13-BADA-5192-A53E-5A8FF88502F6}" xr6:coauthVersionLast="47" xr6:coauthVersionMax="47" xr10:uidLastSave="{BC6E2FAA-39CB-4ABD-A30F-96CC6CA6F152}"/>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9" l="1"/>
  <c r="G3" i="9"/>
  <c r="I3" i="9"/>
  <c r="J3" i="9"/>
  <c r="L3" i="9"/>
  <c r="I3" i="4"/>
  <c r="J3" i="4"/>
  <c r="I4" i="4"/>
  <c r="J4" i="4"/>
  <c r="I5" i="4"/>
  <c r="J5" i="4"/>
  <c r="I6" i="4"/>
  <c r="J6"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3" i="4"/>
  <c r="G3" i="4"/>
  <c r="L3" i="4"/>
  <c r="B4" i="4"/>
  <c r="G4" i="4"/>
  <c r="L4" i="4"/>
  <c r="B5" i="4"/>
  <c r="G5" i="4"/>
  <c r="L5" i="4"/>
  <c r="B6" i="4"/>
  <c r="G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alcChain>
</file>

<file path=xl/sharedStrings.xml><?xml version="1.0" encoding="utf-8"?>
<sst xmlns="http://schemas.openxmlformats.org/spreadsheetml/2006/main" count="180301" uniqueCount="39135">
  <si>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</si>
  <si>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</si>
  <si>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</si>
  <si>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</si>
  <si>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</si>
  <si>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</si>
  <si>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</si>
  <si>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</si>
  <si>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</si>
  <si>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</si>
  <si>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</si>
  <si>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</si>
  <si>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</si>
  <si>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</si>
  <si>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</si>
  <si>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</si>
  <si>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</si>
  <si>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</si>
  <si>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</si>
  <si>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</si>
  <si>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</si>
  <si>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</si>
  <si>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</si>
  <si>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</si>
  <si>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</si>
  <si>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</si>
  <si>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</si>
  <si>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</si>
  <si>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</si>
  <si>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</si>
  <si>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</si>
  <si>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</si>
  <si>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</si>
  <si>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</si>
  <si>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</si>
  <si>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</si>
  <si>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</si>
  <si>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</si>
  <si>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</si>
  <si>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</si>
  <si>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</si>
  <si>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</si>
  <si>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</si>
  <si>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</si>
  <si>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</si>
  <si>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</si>
  <si>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</si>
  <si>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</si>
  <si>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</si>
  <si>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</si>
  <si>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</si>
  <si>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</si>
  <si>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</si>
  <si>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</si>
  <si>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</si>
  <si>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</si>
  <si>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</si>
  <si>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</si>
  <si>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</si>
  <si>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</si>
  <si>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</si>
  <si>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</si>
  <si>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</si>
  <si>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</si>
  <si>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</si>
  <si>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</si>
  <si>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</si>
  <si>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</si>
  <si>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</si>
  <si>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</si>
  <si>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</si>
  <si>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</si>
  <si>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</si>
  <si>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</si>
  <si>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</si>
  <si>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</si>
  <si>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</si>
  <si>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</si>
  <si>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</si>
  <si>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</si>
  <si>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</si>
  <si>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</si>
  <si>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</si>
  <si>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</si>
  <si>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</si>
  <si>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</si>
  <si>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</si>
  <si>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</si>
  <si>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</si>
  <si>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</si>
  <si>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</si>
  <si>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</si>
  <si>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</si>
  <si>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</si>
  <si>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</si>
  <si>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</si>
  <si>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</si>
  <si>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</si>
  <si>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</si>
  <si>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</si>
  <si>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</si>
  <si>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</si>
  <si>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</si>
  <si>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</si>
  <si>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</si>
  <si>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</si>
  <si>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</si>
  <si>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</si>
  <si>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</si>
  <si>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</si>
  <si>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</si>
  <si>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</si>
  <si>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</si>
  <si>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</si>
  <si>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</si>
  <si>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</si>
  <si>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</si>
  <si>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</si>
  <si>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</si>
  <si>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</si>
  <si>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</si>
  <si>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</si>
  <si>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</si>
  <si>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</si>
  <si>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</si>
  <si>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</si>
  <si>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</si>
  <si>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</si>
  <si>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</si>
  <si>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</si>
  <si>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</si>
  <si>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</si>
  <si>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</si>
  <si>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</si>
  <si>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</si>
  <si>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</si>
  <si>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</si>
  <si>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</si>
  <si>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</si>
  <si>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</si>
  <si>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</si>
  <si>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</si>
  <si>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</si>
  <si>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</si>
  <si>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</si>
  <si>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</si>
  <si>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</si>
  <si>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</si>
  <si>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</si>
  <si>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</si>
  <si>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</si>
  <si>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</si>
  <si>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</si>
  <si>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</si>
  <si>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</si>
  <si>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</si>
  <si>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</si>
  <si>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</si>
  <si>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</si>
  <si>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</si>
  <si>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</si>
  <si>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</si>
  <si>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</si>
  <si>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</si>
  <si>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</si>
  <si>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</si>
  <si>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</si>
  <si>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</si>
  <si>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</si>
  <si>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</si>
  <si>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</si>
  <si>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</si>
  <si>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</si>
  <si>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</si>
  <si>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</si>
  <si>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</si>
  <si>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</si>
  <si>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</si>
  <si>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</si>
  <si>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</si>
  <si>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</si>
  <si>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</si>
  <si>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</si>
  <si>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</si>
  <si>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</si>
  <si>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</si>
  <si>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</si>
  <si>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</si>
  <si>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</si>
  <si>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</si>
  <si>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</si>
  <si>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</si>
  <si>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</si>
  <si>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</si>
  <si>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</si>
  <si>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</si>
  <si>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</si>
  <si>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</si>
  <si>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</si>
  <si>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</si>
  <si>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</si>
  <si>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</si>
  <si>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</si>
  <si>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</si>
  <si>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</si>
  <si>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</si>
  <si>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</si>
  <si>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</si>
  <si>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</si>
  <si>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</si>
  <si>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</si>
  <si>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</si>
  <si>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</si>
  <si>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</si>
  <si>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</si>
  <si>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</si>
  <si>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</si>
  <si>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</si>
  <si>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</si>
  <si>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</si>
  <si>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</si>
  <si>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</si>
  <si>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</si>
  <si>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</si>
  <si>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</si>
  <si>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</si>
  <si>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</si>
  <si>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</si>
  <si>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</si>
  <si>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</si>
  <si>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</si>
  <si>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</si>
  <si>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</si>
  <si>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</si>
  <si>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</si>
  <si>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</si>
  <si>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</si>
  <si>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</si>
  <si>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</si>
  <si>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</si>
  <si>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</si>
  <si>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</si>
  <si>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</si>
  <si>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</si>
  <si>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</si>
  <si>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</si>
  <si>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</si>
  <si>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</si>
  <si>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</si>
  <si>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</si>
  <si>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</si>
  <si>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</si>
  <si>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</si>
  <si>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</si>
  <si>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</si>
  <si>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</si>
  <si>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</si>
  <si>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</si>
  <si>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</si>
  <si>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</si>
  <si>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</si>
  <si>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</si>
  <si>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</si>
  <si>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</si>
  <si>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</si>
  <si>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</si>
  <si>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</si>
  <si>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</si>
  <si>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</si>
  <si>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</si>
  <si>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</si>
  <si>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</si>
  <si>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</si>
  <si>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</si>
  <si>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</si>
  <si>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</si>
  <si>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</si>
  <si>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</si>
  <si>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</si>
  <si>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</si>
  <si>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</si>
  <si>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</si>
  <si>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</si>
  <si>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</si>
  <si>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</si>
  <si>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</si>
  <si>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</si>
  <si>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</si>
  <si>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</si>
  <si>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</si>
  <si>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</si>
  <si>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</si>
  <si>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</si>
  <si>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</si>
  <si>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</si>
  <si>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</si>
  <si>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</si>
  <si>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</si>
  <si>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</si>
  <si>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</si>
  <si>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</si>
  <si>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</si>
  <si>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</si>
  <si>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</si>
  <si>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</si>
  <si>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</si>
  <si>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</si>
  <si>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</si>
  <si>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</si>
  <si>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</si>
  <si>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</si>
  <si>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</si>
  <si>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</si>
  <si>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</si>
  <si>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</si>
  <si>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</si>
  <si>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</si>
  <si>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</si>
  <si>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</si>
  <si>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</si>
  <si>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</si>
  <si>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</si>
  <si>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</si>
  <si>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</si>
  <si>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</si>
  <si>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</si>
  <si>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</si>
  <si>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</si>
  <si>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</si>
  <si>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</si>
  <si>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</si>
  <si>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</si>
  <si>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</si>
  <si>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</si>
  <si>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</si>
  <si>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</si>
  <si>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</si>
  <si>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</si>
  <si>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</si>
  <si>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</si>
  <si>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</si>
  <si>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</si>
  <si>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</si>
  <si>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</si>
  <si>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</si>
  <si>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</si>
  <si>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</si>
  <si>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</si>
  <si>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</si>
  <si>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</si>
  <si>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</si>
  <si>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</si>
  <si>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</si>
  <si>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</si>
  <si>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</si>
  <si>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</si>
  <si>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</si>
  <si>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</si>
  <si>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</si>
  <si>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</si>
  <si>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</si>
  <si>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</si>
  <si>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</si>
  <si>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</si>
  <si>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</si>
  <si>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</si>
  <si>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</si>
  <si>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</si>
  <si>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</si>
  <si>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</si>
  <si>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</si>
  <si>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</si>
  <si>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</si>
  <si>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</si>
  <si>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</si>
  <si>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</si>
  <si>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</si>
  <si>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</si>
  <si>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</si>
  <si>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</si>
  <si>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</si>
  <si>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</si>
  <si>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</si>
  <si>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</si>
  <si>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</si>
  <si>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</si>
  <si>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</si>
  <si>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</si>
  <si>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</si>
  <si>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</si>
  <si>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</si>
  <si>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</si>
  <si>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</si>
  <si>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</si>
  <si>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</si>
  <si>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</si>
  <si>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</si>
  <si>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</si>
  <si>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</si>
  <si>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</si>
  <si>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</si>
  <si>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</si>
  <si>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</si>
  <si>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</si>
  <si>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</si>
  <si>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</si>
  <si>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</si>
  <si>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</si>
  <si>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</si>
  <si>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</si>
  <si>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</si>
  <si>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</si>
  <si>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</si>
  <si>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</si>
  <si>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</si>
  <si>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</si>
  <si>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</si>
  <si>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</si>
  <si>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</si>
  <si>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</si>
  <si>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</si>
  <si>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</si>
  <si>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</si>
  <si>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</si>
  <si>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</si>
  <si>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</si>
  <si>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</si>
  <si>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</si>
  <si>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</si>
  <si>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</si>
  <si>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</si>
  <si>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</si>
  <si>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</si>
  <si>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</si>
  <si>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</si>
  <si>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</si>
  <si>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</si>
  <si>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</si>
  <si>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</si>
  <si>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</si>
  <si>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</si>
  <si>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</si>
  <si>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</si>
  <si>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</si>
  <si>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</si>
  <si>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</si>
  <si>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</si>
  <si>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</si>
  <si>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</si>
  <si>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</si>
  <si>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</si>
  <si>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</si>
  <si>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</si>
  <si>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</si>
  <si>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</si>
  <si>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</si>
  <si>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</si>
  <si>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</si>
  <si>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</si>
  <si>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</si>
  <si>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</si>
  <si>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</si>
  <si>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</si>
  <si>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</si>
  <si>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</si>
  <si>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</si>
  <si>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</si>
  <si>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</si>
  <si>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</si>
  <si>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</si>
  <si>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</si>
  <si>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</si>
  <si>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</si>
  <si>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</si>
  <si>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</si>
  <si>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</si>
  <si>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</si>
  <si>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</si>
  <si>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</si>
  <si>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</si>
  <si>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</si>
  <si>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</si>
  <si>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</si>
  <si>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</si>
  <si>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</si>
  <si>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</si>
  <si>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</si>
  <si>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</si>
  <si>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</si>
  <si>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</si>
  <si>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</si>
  <si>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</si>
  <si>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</si>
  <si>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</si>
  <si>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</si>
  <si>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</si>
  <si>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</si>
  <si>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</si>
  <si>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</si>
  <si>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</si>
  <si>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</si>
  <si>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</si>
  <si>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</si>
  <si>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</si>
  <si>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</si>
  <si>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</si>
  <si>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</si>
  <si>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</si>
  <si>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</si>
  <si>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</si>
  <si>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</si>
  <si>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</si>
  <si>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</si>
  <si>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</si>
  <si>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</si>
  <si>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</si>
  <si>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</si>
  <si>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</si>
  <si>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</si>
  <si>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</si>
  <si>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</si>
  <si>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</si>
  <si>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</si>
  <si>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</si>
  <si>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</si>
  <si>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</si>
  <si>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</si>
  <si>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</si>
  <si>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</si>
  <si>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</si>
  <si>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</si>
  <si>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</si>
  <si>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</si>
  <si>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</si>
  <si>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</si>
  <si>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</si>
  <si>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</si>
  <si>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</si>
  <si>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</si>
  <si>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</si>
  <si>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</si>
  <si>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</si>
  <si>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</si>
  <si>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</si>
  <si>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</si>
  <si>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</si>
  <si>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</si>
  <si>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</si>
  <si>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</si>
  <si>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</si>
  <si>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</si>
  <si>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</si>
  <si>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</si>
  <si>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</si>
  <si>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</si>
  <si>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</si>
  <si>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</si>
  <si>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</si>
  <si>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</si>
  <si>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</si>
  <si>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</si>
  <si>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</si>
  <si>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</si>
  <si>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</si>
  <si>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</si>
  <si>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</si>
  <si>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</si>
  <si>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</si>
  <si>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</si>
  <si>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</si>
  <si>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</si>
  <si>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</si>
  <si>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</si>
  <si>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</si>
  <si>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</si>
  <si>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</si>
  <si>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</si>
  <si>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</si>
  <si>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</si>
  <si>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</si>
  <si>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</si>
  <si>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</si>
  <si>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</si>
  <si>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</si>
  <si>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</si>
  <si>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</si>
  <si>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</si>
  <si>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</si>
  <si>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</si>
  <si>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</si>
  <si>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</si>
  <si>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</si>
  <si>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</si>
  <si>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</si>
  <si>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</si>
  <si>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</si>
  <si>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</si>
  <si>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</si>
  <si>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</si>
  <si>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</si>
  <si>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</si>
  <si>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</si>
  <si>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</si>
  <si>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</si>
  <si>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</si>
  <si>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</si>
  <si>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</si>
  <si>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</si>
  <si>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</si>
  <si>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</si>
  <si>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</si>
  <si>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</si>
  <si>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</si>
  <si>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</si>
  <si>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</si>
  <si>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</si>
  <si>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</si>
  <si>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</si>
  <si>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</si>
  <si>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</si>
  <si>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</si>
  <si>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</si>
  <si>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</si>
  <si>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</si>
  <si>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</si>
  <si>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</si>
  <si>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</si>
  <si>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</si>
  <si>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</si>
  <si>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</si>
  <si>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</si>
  <si>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</si>
  <si>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</si>
  <si>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</si>
  <si>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</si>
  <si>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</si>
  <si>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</si>
  <si>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</si>
  <si>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</si>
  <si>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</si>
  <si>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</si>
  <si>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</si>
  <si>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</si>
  <si>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</si>
  <si>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</si>
  <si>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</si>
  <si>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</si>
  <si>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</si>
  <si>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</si>
  <si>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</si>
  <si>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</si>
  <si>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</si>
  <si>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</si>
  <si>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</si>
  <si>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</si>
  <si>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</si>
  <si>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</si>
  <si>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</si>
  <si>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</si>
  <si>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</si>
  <si>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</si>
  <si>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</si>
  <si>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</si>
  <si>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</si>
  <si>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</si>
  <si>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</si>
  <si>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</si>
  <si>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</si>
  <si>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</si>
  <si>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</si>
  <si>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</si>
  <si>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</si>
  <si>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</si>
  <si>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</si>
  <si>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</si>
  <si>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</si>
  <si>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</si>
  <si>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</si>
  <si>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</si>
  <si>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</si>
  <si>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</si>
  <si>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</si>
  <si>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</si>
  <si>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</si>
  <si>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</si>
  <si>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</si>
  <si>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</si>
  <si>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</si>
  <si>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</si>
  <si>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</si>
  <si>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</si>
  <si>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</si>
  <si>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</si>
  <si>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</si>
  <si>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</si>
  <si>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</si>
  <si>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</si>
  <si>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</si>
  <si>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</si>
  <si>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</si>
  <si>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</si>
  <si>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</si>
  <si>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</si>
  <si>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</si>
  <si>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</si>
  <si>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</si>
  <si>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</si>
  <si>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</si>
  <si>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</si>
  <si>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</si>
  <si>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</si>
  <si>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</si>
  <si>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</si>
  <si>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</si>
  <si>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</si>
  <si>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</si>
  <si>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</si>
  <si>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</si>
  <si>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</si>
  <si>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</si>
  <si>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</si>
  <si>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</si>
  <si>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</si>
  <si>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</si>
  <si>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</si>
  <si>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</si>
  <si>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</si>
  <si>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</si>
  <si>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</si>
  <si>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</si>
  <si>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</si>
  <si>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</si>
  <si>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</si>
  <si>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</si>
  <si>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</si>
  <si>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</si>
  <si>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</si>
  <si>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</si>
  <si>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</si>
  <si>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</si>
  <si>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</si>
  <si>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</si>
  <si>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</si>
  <si>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</si>
  <si>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</si>
  <si>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</si>
  <si>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</si>
  <si>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</si>
  <si>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</si>
  <si>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</si>
  <si>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</si>
  <si>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</si>
  <si>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</si>
  <si>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</si>
  <si>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</si>
  <si>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</si>
  <si>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</si>
  <si>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</si>
  <si>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</si>
  <si>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</si>
  <si>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</si>
  <si>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</si>
  <si>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</si>
  <si>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</si>
  <si>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</si>
  <si>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</si>
  <si>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</si>
  <si>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</si>
  <si>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</si>
  <si>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</si>
  <si>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</si>
  <si>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</si>
  <si>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</si>
  <si>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</si>
  <si>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</si>
  <si>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</si>
  <si>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</si>
  <si>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</si>
  <si>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</si>
  <si>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</si>
  <si>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</si>
  <si>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</si>
  <si>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</si>
  <si>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</si>
  <si>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</si>
  <si>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</si>
  <si>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</si>
  <si>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</si>
  <si>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</si>
  <si>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</si>
  <si>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</si>
  <si>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</si>
  <si>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</si>
  <si>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</si>
  <si>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</si>
  <si>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</si>
  <si>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</si>
  <si>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</si>
  <si>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</si>
  <si>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</si>
  <si>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</si>
  <si>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</si>
  <si>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</si>
  <si>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</si>
  <si>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</si>
  <si>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</si>
  <si>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</si>
  <si>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</si>
  <si>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</si>
  <si>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</si>
  <si>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</si>
  <si>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</si>
  <si>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</si>
  <si>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</si>
  <si>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</si>
  <si>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</si>
  <si>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</si>
  <si>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</si>
  <si>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</si>
  <si>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</si>
  <si>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</si>
  <si>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</si>
  <si>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</si>
  <si>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</si>
  <si>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</si>
  <si>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</si>
  <si>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</si>
  <si>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</si>
  <si>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</si>
  <si>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</si>
  <si>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</si>
  <si>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</si>
  <si>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</si>
  <si>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</si>
  <si>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</si>
  <si>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</si>
  <si>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</si>
  <si>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</si>
  <si>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</si>
  <si>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</si>
  <si>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</si>
  <si>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</si>
  <si>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</si>
  <si>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</si>
  <si>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</si>
  <si>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</si>
  <si>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</si>
  <si>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</si>
  <si>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</si>
  <si>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</si>
  <si>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</si>
  <si>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</si>
  <si>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</si>
  <si>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</si>
  <si>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</si>
  <si>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</si>
  <si>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</si>
  <si>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</si>
  <si>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</si>
  <si>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</si>
  <si>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</si>
  <si>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</si>
  <si>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</si>
  <si>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</si>
  <si>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</si>
  <si>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</si>
  <si>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</si>
  <si>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</si>
  <si>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</si>
  <si>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</si>
  <si>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</si>
  <si>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</si>
  <si>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</si>
  <si>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</si>
  <si>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</si>
  <si>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</si>
  <si>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</si>
  <si>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</si>
  <si>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</si>
  <si>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</si>
  <si>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</si>
  <si>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</si>
  <si>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</si>
  <si>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</si>
  <si>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</si>
  <si>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</si>
  <si>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</si>
  <si>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</si>
  <si>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</si>
  <si>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</si>
  <si>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</si>
  <si>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</si>
  <si>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</si>
  <si>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</si>
  <si>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</si>
  <si>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</si>
  <si>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</si>
  <si>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</si>
  <si>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</si>
  <si>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</si>
  <si>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</si>
  <si>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</si>
  <si>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</si>
  <si>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</si>
  <si>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</si>
  <si>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</si>
  <si>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</si>
  <si>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</si>
  <si>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</si>
  <si>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</si>
  <si>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</si>
  <si>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</si>
  <si>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</si>
  <si>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</si>
  <si>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</si>
  <si>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</si>
  <si>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</si>
  <si>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</si>
  <si>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</si>
  <si>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</si>
  <si>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</si>
  <si>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</si>
  <si>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</si>
  <si>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</si>
  <si>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</si>
  <si>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</si>
  <si>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</si>
  <si>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</si>
  <si>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</si>
  <si>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</si>
  <si>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</si>
  <si>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</si>
  <si>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</si>
  <si>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</si>
  <si>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</si>
  <si>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</si>
  <si>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</si>
  <si>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</si>
  <si>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</si>
  <si>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</si>
  <si>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</si>
  <si>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</si>
  <si>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</si>
  <si>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</si>
  <si>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</si>
  <si>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</si>
  <si>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</si>
  <si>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</si>
  <si>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</si>
  <si>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</si>
  <si>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</si>
  <si>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</si>
  <si>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</si>
  <si>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</si>
  <si>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</si>
  <si>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</si>
  <si>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</si>
  <si>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</si>
  <si>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</si>
  <si>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</si>
  <si>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</si>
  <si>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</si>
  <si>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</si>
  <si>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</si>
  <si>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</si>
  <si>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</si>
  <si>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</si>
  <si>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</si>
  <si>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</si>
  <si>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</si>
  <si>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</si>
  <si>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</si>
  <si>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</si>
  <si>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</si>
  <si>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</si>
  <si>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</si>
  <si>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</si>
  <si>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</si>
  <si>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</si>
  <si>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</si>
  <si>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</si>
  <si>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</si>
  <si>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</si>
  <si>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</si>
  <si>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</si>
  <si>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</si>
  <si>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</si>
  <si>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</si>
  <si>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</si>
  <si>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</si>
  <si>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</si>
  <si>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</si>
  <si>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</si>
  <si>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</si>
  <si>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</si>
  <si>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</si>
  <si>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</si>
  <si>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</si>
  <si>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</si>
  <si>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</si>
  <si>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</si>
  <si>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</si>
  <si>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</si>
  <si>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</si>
  <si>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</si>
  <si>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</si>
  <si>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</si>
  <si>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</si>
  <si>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</si>
  <si>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</si>
  <si>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</si>
  <si>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</si>
  <si>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</si>
  <si>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</si>
  <si>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</si>
  <si>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</si>
  <si>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</si>
  <si>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</si>
  <si>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</si>
  <si>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</si>
  <si>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</si>
  <si>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</si>
  <si>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</si>
  <si>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</si>
  <si>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</si>
  <si>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</si>
  <si>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</si>
  <si>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</si>
  <si>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</si>
  <si>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</si>
  <si>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</si>
  <si>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</si>
  <si>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</si>
  <si>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</si>
  <si>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</si>
  <si>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</si>
  <si>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</si>
  <si>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</si>
  <si>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</si>
  <si>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</si>
  <si>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</si>
  <si>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</si>
  <si>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</si>
  <si>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</si>
  <si>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</si>
  <si>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</si>
  <si>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</si>
  <si>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</si>
  <si>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</si>
  <si>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</si>
  <si>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</si>
  <si>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</si>
  <si>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</si>
  <si>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</si>
  <si>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</si>
  <si>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</si>
  <si>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</si>
  <si>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</si>
  <si>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</si>
  <si>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</si>
  <si>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</si>
  <si>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</si>
  <si>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</si>
  <si>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</si>
  <si>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</si>
  <si>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</si>
  <si>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</si>
  <si>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</si>
  <si>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</si>
  <si>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</si>
  <si>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</si>
  <si>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</si>
  <si>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</si>
  <si>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</si>
  <si>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</si>
  <si>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</si>
  <si>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</si>
  <si>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</si>
  <si>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</si>
  <si>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</si>
  <si>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</si>
  <si>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</si>
  <si>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</si>
  <si>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</si>
  <si>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</si>
  <si>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</si>
  <si>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</si>
  <si>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</si>
  <si>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</si>
  <si>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</si>
  <si>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</si>
  <si>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</si>
  <si>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</si>
  <si>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</si>
  <si>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</si>
  <si>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</si>
  <si>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</si>
  <si>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</si>
  <si>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</si>
  <si>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</si>
  <si>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</si>
  <si>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</si>
  <si>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</si>
  <si>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</si>
  <si>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</si>
  <si>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</si>
  <si>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</si>
  <si>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</si>
  <si>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</si>
  <si>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</si>
  <si>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</si>
  <si>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</si>
  <si>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</si>
  <si>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</si>
  <si>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</si>
  <si>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</si>
  <si>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</si>
  <si>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</si>
  <si>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</si>
  <si>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</si>
  <si>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</si>
  <si>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</si>
  <si>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</si>
  <si>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</si>
  <si>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</si>
  <si>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</si>
  <si>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</si>
  <si>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</si>
  <si>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</si>
  <si>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</si>
  <si>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</si>
  <si>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</si>
  <si>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</si>
  <si>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</si>
  <si>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</si>
  <si>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</si>
  <si>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</si>
  <si>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</si>
  <si>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</si>
  <si>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</si>
  <si>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</si>
  <si>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</si>
  <si>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</si>
  <si>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</si>
  <si>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</si>
  <si>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</si>
  <si>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</si>
  <si>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</si>
  <si>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</si>
  <si>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</si>
  <si>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</si>
  <si>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</si>
  <si>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</si>
  <si>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</si>
  <si>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</si>
  <si>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</si>
  <si>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</si>
  <si>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</si>
  <si>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</si>
  <si>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</si>
  <si>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</si>
  <si>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</si>
  <si>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</si>
  <si>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</si>
  <si>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</si>
  <si>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</si>
  <si>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</si>
  <si>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</si>
  <si>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</si>
  <si>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</si>
  <si>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</si>
  <si>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</si>
  <si>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</si>
  <si>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</si>
  <si>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</si>
  <si>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</si>
  <si>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</si>
  <si>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</si>
  <si>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</si>
  <si>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</si>
  <si>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</si>
  <si>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</si>
  <si>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</si>
  <si>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</si>
  <si>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</si>
  <si>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</si>
  <si>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</si>
  <si>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</si>
  <si>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</si>
  <si>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</si>
  <si>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</si>
  <si>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</si>
  <si>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</si>
  <si>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</si>
  <si>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</si>
  <si>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</si>
  <si>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</si>
  <si>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</si>
  <si>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</si>
  <si>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</si>
  <si>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</si>
  <si>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</si>
  <si>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</si>
  <si>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</si>
  <si>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</si>
  <si>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</si>
  <si>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</si>
  <si>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</si>
  <si>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</si>
  <si>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</si>
  <si>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</si>
  <si>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</si>
  <si>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</si>
  <si>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</si>
  <si>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</si>
  <si>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</si>
  <si>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</si>
  <si>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</si>
  <si>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</si>
  <si>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</si>
  <si>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</si>
  <si>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</si>
  <si>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</si>
  <si>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</si>
  <si>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</si>
  <si>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</si>
  <si>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</si>
  <si>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</si>
  <si>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</si>
  <si>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</si>
  <si>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</si>
  <si>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</si>
  <si>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</si>
  <si>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</si>
  <si>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</si>
  <si>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</si>
  <si>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</si>
  <si>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</si>
  <si>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</si>
  <si>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</si>
  <si>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</si>
  <si>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</si>
  <si>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</si>
  <si>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</si>
  <si>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</si>
  <si>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</si>
  <si>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</si>
  <si>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</si>
  <si>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</si>
  <si>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</si>
  <si>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</si>
  <si>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</si>
  <si>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</si>
  <si>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</si>
  <si>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</si>
  <si>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</si>
  <si>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</si>
  <si>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</si>
  <si>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</si>
  <si>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</si>
  <si>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</si>
  <si>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</si>
  <si>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</si>
  <si>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</si>
  <si>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</si>
  <si>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</si>
  <si>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</si>
  <si>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</si>
  <si>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</si>
  <si>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</si>
  <si>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</si>
  <si>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</si>
  <si>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</si>
  <si>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</si>
  <si>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</si>
  <si>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</si>
  <si>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</si>
  <si>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</si>
  <si>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</si>
  <si>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</si>
  <si>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</si>
  <si>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</si>
  <si>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</si>
  <si>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</si>
  <si>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</si>
  <si>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</si>
  <si>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</si>
  <si>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</si>
  <si>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</si>
  <si>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</si>
  <si>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</si>
  <si>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</si>
  <si>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</si>
  <si>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</si>
  <si>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</si>
  <si>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</si>
  <si>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</si>
  <si>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</si>
  <si>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</si>
  <si>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</si>
  <si>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</si>
  <si>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</si>
  <si>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</si>
  <si>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</si>
  <si>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</si>
  <si>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</si>
  <si>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</si>
  <si>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</si>
  <si>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</si>
  <si>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</si>
  <si>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</si>
  <si>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</si>
  <si>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</si>
  <si>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</si>
  <si>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</si>
  <si>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</si>
  <si>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</si>
  <si>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</si>
  <si>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</si>
  <si>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</si>
  <si>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</si>
  <si>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</si>
  <si>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</si>
  <si>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</si>
  <si>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</si>
  <si>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</si>
  <si>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</si>
  <si>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</si>
  <si>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</si>
  <si>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</si>
  <si>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</si>
  <si>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</si>
  <si>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</si>
  <si>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</si>
  <si>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</si>
  <si>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</si>
  <si>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</si>
  <si>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</si>
  <si>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</si>
  <si>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</si>
  <si>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</si>
  <si>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</si>
  <si>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</si>
  <si>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</si>
  <si>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</si>
  <si>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</si>
  <si>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</si>
  <si>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</si>
  <si>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</si>
  <si>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</si>
  <si>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</si>
  <si>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</si>
  <si>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</si>
  <si>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</si>
  <si>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</si>
  <si>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</si>
  <si>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</si>
  <si>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</si>
  <si>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</si>
  <si>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</si>
  <si>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</si>
  <si>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</si>
  <si>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</si>
  <si>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</si>
  <si>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</si>
  <si>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</si>
  <si>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</si>
  <si>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</si>
  <si>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</si>
  <si>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</si>
  <si>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</si>
  <si>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</si>
  <si>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</si>
  <si>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</si>
  <si>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</si>
  <si>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</si>
  <si>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</si>
  <si>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</si>
  <si>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</si>
  <si>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</si>
  <si>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</si>
  <si>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</si>
  <si>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</si>
  <si>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</si>
  <si>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</si>
  <si>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</si>
  <si>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</si>
  <si>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</si>
  <si>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</si>
  <si>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</si>
  <si>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</si>
  <si>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</si>
  <si>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</si>
  <si>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</si>
  <si>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</si>
  <si>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</si>
  <si>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</si>
  <si>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</si>
  <si>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</si>
  <si>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</si>
  <si>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</si>
  <si>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</si>
  <si>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</si>
  <si>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</si>
  <si>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</si>
  <si>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</si>
  <si>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</si>
  <si>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</si>
  <si>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</si>
  <si>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</si>
  <si>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</si>
  <si>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</si>
  <si>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</si>
  <si>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</si>
  <si>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</si>
  <si>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</si>
  <si>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</si>
  <si>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</si>
  <si>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</si>
  <si>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</si>
  <si>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</si>
  <si>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</si>
  <si>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</si>
  <si>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</si>
  <si>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</si>
  <si>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</si>
  <si>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</si>
  <si>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</si>
  <si>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</si>
  <si>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</si>
  <si>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</si>
  <si>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</si>
  <si>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</si>
  <si>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</si>
  <si>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</si>
  <si>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</si>
  <si>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</si>
  <si>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</si>
  <si>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</si>
  <si>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</si>
  <si>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</si>
  <si>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</si>
  <si>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</si>
  <si>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</si>
  <si>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</si>
  <si>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</si>
  <si>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</si>
  <si>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</si>
  <si>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</si>
  <si>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</si>
  <si>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</si>
  <si>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</si>
  <si>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</si>
  <si>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</si>
  <si>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</si>
  <si>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</si>
  <si>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</si>
  <si>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</si>
  <si>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</si>
  <si>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</si>
  <si>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</si>
  <si>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</si>
  <si>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</si>
  <si>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</si>
  <si>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</si>
  <si>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</si>
  <si>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</si>
  <si>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</si>
  <si>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</si>
  <si>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</si>
  <si>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</si>
  <si>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</si>
  <si>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</si>
  <si>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</si>
  <si>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</si>
  <si>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</si>
  <si>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</si>
  <si>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</si>
  <si>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</si>
  <si>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</si>
  <si>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</si>
  <si>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</si>
  <si>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</si>
  <si>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</si>
  <si>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</si>
  <si>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</si>
  <si>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</si>
  <si>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</si>
  <si>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</si>
  <si>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</si>
  <si>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</si>
  <si>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</si>
  <si>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</si>
  <si>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</si>
  <si>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</si>
  <si>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</si>
  <si>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</si>
  <si>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</si>
  <si>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</si>
  <si>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</si>
  <si>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</si>
  <si>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</si>
  <si>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</si>
  <si>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</si>
  <si>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</si>
  <si>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</si>
  <si>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</si>
  <si>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</si>
  <si>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</si>
  <si>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</si>
  <si>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</si>
  <si>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</si>
  <si>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</si>
  <si>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</si>
  <si>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</si>
  <si>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</si>
  <si>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</si>
  <si>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</si>
  <si>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</si>
  <si>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</si>
  <si>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</si>
  <si>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</si>
  <si>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</si>
  <si>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</si>
  <si>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</si>
  <si>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</si>
  <si>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</si>
  <si>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</si>
  <si>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</si>
  <si>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</si>
  <si>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</si>
  <si>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</si>
  <si>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</si>
  <si>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</si>
  <si>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</si>
  <si>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</si>
  <si>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</si>
  <si>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</si>
  <si>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</si>
  <si>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</si>
  <si>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</si>
  <si>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</si>
  <si>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</si>
  <si>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</si>
  <si>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</si>
  <si>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</si>
  <si>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</si>
  <si>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</si>
  <si>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</si>
  <si>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</si>
  <si>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</si>
  <si>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</si>
  <si>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</si>
  <si>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</si>
  <si>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</si>
  <si>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</si>
  <si>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</si>
  <si>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</si>
  <si>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</si>
  <si>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</si>
  <si>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</si>
  <si>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</si>
  <si>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</si>
  <si>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</si>
  <si>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</si>
  <si>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</si>
  <si>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</si>
  <si>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</si>
  <si>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</si>
  <si>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</si>
  <si>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</si>
  <si>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</si>
  <si>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</si>
  <si>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</si>
  <si>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</si>
  <si>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</si>
  <si>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</si>
  <si>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</si>
  <si>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</si>
  <si>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</si>
  <si>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</si>
  <si>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</si>
  <si>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</si>
  <si>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</si>
  <si>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</si>
  <si>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</si>
  <si>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</si>
  <si>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</si>
  <si>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</si>
  <si>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</si>
  <si>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</si>
  <si>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</si>
  <si>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</si>
  <si>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</si>
  <si>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</si>
  <si>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</si>
  <si>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</si>
  <si>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</si>
  <si>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</si>
  <si>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</si>
  <si>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</si>
  <si>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</si>
  <si>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</si>
  <si>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</si>
  <si>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</si>
  <si>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</si>
  <si>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</si>
  <si>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</si>
  <si>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</si>
  <si>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</si>
  <si>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</si>
  <si>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</si>
  <si>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</si>
  <si>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</si>
  <si>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</si>
  <si>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</si>
  <si>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</si>
  <si>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</si>
  <si>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</si>
  <si>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</si>
  <si>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</si>
  <si>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</si>
  <si>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</si>
  <si>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</si>
  <si>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</si>
  <si>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</si>
  <si>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</si>
  <si>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</si>
  <si>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</si>
  <si>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</si>
  <si>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</si>
  <si>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</si>
  <si>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</si>
  <si>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</si>
  <si>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</si>
  <si>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</si>
  <si>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</si>
  <si>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</si>
  <si>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</si>
  <si>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</si>
  <si>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</si>
  <si>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</si>
  <si>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</si>
  <si>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</si>
  <si>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</si>
  <si>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</si>
  <si>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</si>
  <si>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</si>
  <si>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</si>
  <si>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</si>
  <si>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</si>
  <si>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</si>
  <si>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</si>
  <si>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</si>
  <si>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</si>
  <si>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</si>
  <si>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</si>
  <si>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</si>
  <si>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</si>
  <si>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</si>
  <si>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</si>
  <si>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</si>
  <si>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</si>
  <si>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</si>
  <si>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</si>
  <si>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</si>
  <si>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</si>
  <si>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</si>
  <si>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</si>
  <si>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</si>
  <si>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</si>
  <si>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</si>
  <si>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</si>
  <si>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</si>
  <si>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</si>
  <si>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</si>
  <si>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</si>
  <si>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</si>
  <si>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</si>
  <si>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</si>
  <si>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</si>
  <si>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</si>
  <si>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</si>
  <si>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</si>
  <si>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</si>
  <si>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</si>
  <si>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</si>
  <si>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</si>
  <si>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</si>
  <si>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</si>
  <si>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</si>
  <si>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</si>
  <si>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</si>
  <si>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</si>
  <si>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</si>
  <si>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</si>
  <si>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</si>
  <si>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</si>
  <si>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</si>
  <si>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</si>
  <si>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</si>
  <si>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</si>
  <si>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</si>
  <si>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</si>
  <si>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</si>
  <si>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</si>
  <si>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</si>
  <si>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</si>
  <si>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</si>
  <si>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</si>
  <si>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</si>
  <si>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</si>
  <si>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</si>
  <si>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</si>
  <si>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</si>
  <si>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</si>
  <si>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</si>
  <si>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</si>
  <si>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</si>
  <si>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</si>
  <si>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</si>
  <si>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</si>
  <si>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</si>
  <si>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</si>
  <si>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</si>
  <si>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</si>
  <si>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</si>
  <si>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</si>
  <si>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</si>
  <si>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</si>
  <si>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</si>
  <si>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</si>
  <si>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</si>
  <si>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</si>
  <si>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</si>
  <si>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</si>
  <si>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</si>
  <si>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</si>
  <si>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</si>
  <si>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</si>
  <si>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</si>
  <si>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</si>
  <si>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</si>
  <si>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</si>
  <si>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</si>
  <si>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</si>
  <si>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</si>
  <si>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</si>
  <si>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</si>
  <si>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</si>
  <si>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</si>
  <si>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</si>
  <si>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</si>
  <si>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</si>
  <si>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</si>
  <si>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</si>
  <si>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</si>
  <si>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</si>
  <si>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</si>
  <si>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</si>
  <si>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</si>
  <si>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</si>
  <si>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</si>
  <si>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</si>
  <si>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</si>
  <si>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</si>
  <si>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</si>
  <si>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</si>
  <si>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</si>
  <si>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</si>
  <si>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</si>
  <si>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</si>
  <si>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</si>
  <si>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</si>
  <si>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</si>
  <si>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</si>
  <si>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</si>
  <si>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</si>
  <si>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</si>
  <si>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</si>
  <si>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</si>
  <si>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</si>
  <si>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</si>
  <si>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</si>
  <si>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</si>
  <si>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</si>
  <si>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</si>
  <si>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</si>
  <si>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</si>
  <si>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</si>
  <si>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</si>
  <si>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</si>
  <si>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</si>
  <si>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</si>
  <si>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</si>
  <si>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</si>
  <si>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</si>
  <si>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</si>
  <si>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</si>
  <si>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</si>
  <si>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</si>
  <si>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</si>
  <si>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</si>
  <si>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</si>
  <si>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</si>
  <si>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</si>
  <si>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</si>
  <si>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</si>
  <si>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</si>
  <si>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</si>
  <si>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</si>
  <si>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</si>
  <si>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</si>
  <si>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</si>
  <si>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</si>
  <si>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</si>
  <si>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</si>
  <si>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</si>
  <si>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</si>
  <si>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</si>
  <si>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</si>
  <si>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</si>
  <si>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</si>
  <si>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</si>
  <si>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</si>
  <si>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</si>
  <si>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</si>
  <si>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</si>
  <si>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</si>
  <si>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</si>
  <si>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</si>
  <si>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</si>
  <si>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</si>
  <si>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</si>
  <si>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</si>
  <si>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</si>
  <si>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</si>
  <si>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</si>
  <si>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</si>
  <si>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</si>
  <si>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</si>
  <si>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</si>
  <si>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</si>
  <si>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</si>
  <si>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</si>
  <si>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</si>
  <si>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</si>
  <si>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</si>
  <si>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</si>
  <si>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</si>
  <si>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</si>
  <si>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</si>
  <si>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</si>
  <si>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</si>
  <si>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</si>
  <si>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</si>
  <si>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</si>
  <si>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</si>
  <si>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</si>
  <si>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</si>
  <si>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</si>
  <si>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</si>
  <si>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</si>
  <si>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</si>
  <si>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</si>
  <si>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</si>
  <si>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</si>
  <si>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</si>
  <si>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</si>
  <si>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</si>
  <si>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</si>
  <si>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</si>
  <si>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</si>
  <si>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</si>
  <si>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</si>
  <si>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</si>
  <si>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</si>
  <si>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</si>
  <si>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</si>
  <si>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</si>
  <si>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</si>
  <si>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</si>
  <si>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</si>
  <si>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</si>
  <si>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</si>
  <si>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</si>
  <si>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</si>
  <si>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</si>
  <si>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</si>
  <si>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</si>
  <si>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</si>
  <si>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</si>
  <si>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</si>
  <si>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</si>
  <si>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</si>
  <si>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</si>
  <si>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</si>
  <si>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</si>
  <si>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</si>
  <si>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</si>
  <si>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</si>
  <si>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</si>
  <si>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</si>
  <si>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</si>
  <si>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</si>
  <si>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</si>
  <si>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</si>
  <si>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</si>
  <si>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</si>
  <si>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</si>
  <si>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</si>
  <si>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</si>
  <si>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</si>
  <si>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</si>
  <si>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</si>
  <si>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</si>
  <si>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</si>
  <si>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</si>
  <si>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</si>
  <si>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</si>
  <si>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</si>
  <si>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</si>
  <si>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</si>
  <si>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</si>
  <si>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</si>
  <si>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</si>
  <si>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</si>
  <si>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</si>
  <si>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</si>
  <si>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</si>
  <si>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</si>
  <si>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</si>
  <si>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</si>
  <si>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</si>
  <si>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</si>
  <si>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</si>
  <si>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</si>
  <si>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</si>
  <si>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</si>
  <si>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</si>
  <si>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</si>
  <si>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</si>
  <si>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</si>
  <si>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</si>
  <si>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</si>
  <si>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</si>
  <si>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</si>
  <si>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</si>
  <si>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</si>
  <si>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</si>
  <si>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</si>
  <si>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</si>
  <si>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</si>
  <si>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</si>
  <si>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</si>
  <si>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</si>
  <si>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</si>
  <si>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</si>
  <si>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</si>
  <si>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</si>
  <si>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</si>
  <si>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</si>
  <si>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</si>
  <si>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</si>
  <si>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</si>
  <si>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</si>
  <si>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</si>
  <si>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</si>
  <si>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</si>
  <si>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</si>
  <si>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</si>
  <si>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</si>
  <si>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</si>
  <si>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</si>
  <si>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</si>
  <si>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</si>
  <si>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</si>
  <si>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</si>
  <si>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</si>
  <si>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</si>
  <si>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</si>
  <si>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</si>
  <si>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</si>
  <si>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</si>
  <si>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</si>
  <si>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</si>
  <si>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</si>
  <si>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</si>
  <si>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</si>
  <si>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</si>
  <si>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</si>
  <si>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</si>
  <si>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</si>
  <si>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</si>
  <si>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</si>
  <si>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</si>
  <si>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</si>
  <si>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</si>
  <si>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</si>
  <si>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</si>
  <si>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</si>
  <si>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</si>
  <si>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</si>
  <si>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</si>
  <si>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</si>
  <si>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</si>
  <si>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</si>
  <si>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</si>
  <si>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</si>
  <si>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</si>
  <si>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</si>
  <si>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</si>
  <si>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</si>
  <si>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</si>
  <si>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</si>
  <si>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</si>
  <si>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</si>
  <si>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</si>
  <si>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</si>
  <si>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</si>
  <si>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</si>
  <si>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</si>
  <si>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</si>
  <si>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</si>
  <si>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</si>
  <si>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</si>
  <si>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</si>
  <si>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</si>
  <si>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</si>
  <si>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</si>
  <si>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</si>
  <si>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</si>
  <si>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</si>
  <si>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</si>
  <si>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</si>
  <si>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</si>
  <si>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</si>
  <si>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</si>
  <si>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</si>
  <si>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</si>
  <si>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</si>
  <si>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</si>
  <si>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</si>
  <si>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</si>
  <si>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</si>
  <si>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</si>
  <si>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</si>
  <si>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</si>
  <si>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</si>
  <si>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</si>
  <si>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</si>
  <si>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</si>
  <si>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</si>
  <si>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</si>
  <si>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</si>
  <si>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</si>
  <si>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</si>
  <si>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</si>
  <si>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</si>
  <si>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</si>
  <si>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</si>
  <si>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</si>
  <si>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</si>
  <si>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</si>
  <si>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</si>
  <si>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</si>
  <si>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</si>
  <si>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</si>
  <si>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</si>
  <si>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</si>
  <si>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</si>
  <si>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</si>
  <si>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</si>
  <si>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</si>
  <si>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</si>
  <si>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</si>
  <si>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</si>
  <si>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</si>
  <si>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</si>
  <si>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</si>
  <si>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</si>
  <si>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</si>
  <si>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</si>
  <si>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</si>
  <si>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</si>
  <si>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</si>
  <si>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</si>
  <si>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</si>
  <si>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</si>
  <si>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</si>
  <si>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</si>
  <si>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</si>
  <si>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</si>
  <si>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</si>
  <si>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</si>
  <si>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</si>
  <si>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</si>
  <si>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</si>
  <si>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</si>
  <si>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</si>
  <si>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</si>
  <si>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</si>
  <si>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</si>
  <si>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</si>
  <si>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</si>
  <si>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</si>
  <si>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</si>
  <si>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</si>
  <si>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</si>
  <si>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</si>
  <si>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</si>
  <si>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</si>
  <si>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</si>
  <si>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</si>
  <si>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</si>
  <si>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</si>
  <si>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</si>
  <si>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</si>
  <si>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</si>
  <si>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</si>
  <si>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</si>
  <si>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</si>
  <si>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</si>
  <si>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</si>
  <si>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</si>
  <si>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</si>
  <si>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</si>
  <si>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</si>
  <si>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</si>
  <si>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</si>
  <si>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</si>
  <si>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</si>
  <si>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</si>
  <si>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</si>
  <si>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</si>
  <si>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</si>
  <si>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</si>
  <si>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</si>
  <si>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</si>
  <si>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</si>
  <si>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</si>
  <si>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</si>
  <si>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</si>
  <si>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</si>
  <si>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</si>
  <si>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</si>
  <si>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</si>
  <si>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</si>
  <si>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</si>
  <si>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</si>
  <si>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</si>
  <si>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</si>
  <si>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</si>
  <si>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</si>
  <si>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</si>
  <si>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</si>
  <si>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</si>
  <si>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</si>
  <si>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</si>
  <si>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</si>
  <si>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</si>
  <si>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</si>
  <si>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</si>
  <si>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</si>
  <si>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</si>
  <si>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</si>
  <si>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</si>
  <si>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</si>
  <si>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</si>
  <si>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</si>
  <si>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</si>
  <si>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</si>
  <si>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</si>
  <si>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</si>
  <si>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</si>
  <si>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</si>
  <si>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</si>
  <si>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</si>
  <si>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</si>
  <si>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</si>
  <si>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</si>
  <si>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</si>
  <si>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</si>
  <si>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</si>
  <si>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</si>
  <si>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</si>
  <si>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</si>
  <si>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</si>
  <si>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</si>
  <si>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</si>
  <si>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</si>
  <si>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</si>
  <si>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</si>
  <si>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</si>
  <si>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</si>
  <si>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</si>
  <si>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</si>
  <si>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</si>
  <si>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</si>
  <si>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</si>
  <si>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</si>
  <si>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</si>
  <si>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</si>
  <si>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</si>
  <si>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</si>
  <si>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</si>
  <si>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</si>
  <si>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</si>
  <si>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</si>
  <si>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</si>
  <si>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</si>
  <si>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</si>
  <si>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</si>
  <si>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</si>
  <si>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</si>
  <si>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</si>
  <si>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</si>
  <si>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</si>
  <si>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</si>
  <si>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</si>
  <si>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</si>
  <si>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</si>
  <si>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</si>
  <si>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</si>
  <si>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</si>
  <si>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</si>
  <si>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</si>
  <si>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</si>
  <si>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</si>
  <si>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</si>
  <si>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</si>
  <si>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</si>
  <si>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</si>
  <si>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</si>
  <si>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</si>
  <si>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</si>
  <si>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</si>
  <si>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</si>
  <si>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</si>
  <si>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</si>
  <si>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</si>
  <si>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</si>
  <si>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</si>
  <si>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</si>
  <si>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</si>
  <si>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</si>
  <si>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</si>
  <si>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</si>
  <si>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</si>
  <si>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</si>
  <si>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</si>
  <si>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</si>
  <si>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</si>
  <si>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</si>
  <si>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</si>
  <si>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</si>
  <si>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</si>
  <si>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</si>
  <si>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</si>
  <si>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</si>
  <si>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</si>
  <si>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</si>
  <si>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</si>
  <si>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</si>
  <si>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</si>
  <si>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</si>
  <si>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</si>
  <si>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</si>
  <si>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</si>
  <si>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</si>
  <si>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</si>
  <si>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</si>
  <si>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</si>
  <si>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</si>
  <si>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</si>
  <si>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</si>
  <si>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</si>
  <si>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</si>
  <si>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</si>
  <si>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</si>
  <si>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</si>
  <si>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</si>
  <si>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</si>
  <si>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</si>
  <si>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</si>
  <si>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</si>
  <si>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</si>
  <si>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</si>
  <si>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</si>
  <si>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</si>
  <si>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</si>
  <si>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</si>
  <si>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</si>
  <si>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</si>
  <si>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</si>
  <si>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</si>
  <si>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</si>
  <si>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</si>
  <si>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</si>
  <si>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</si>
  <si>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</si>
  <si>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</si>
  <si>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</si>
  <si>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</si>
  <si>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</si>
  <si>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</si>
  <si>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</si>
  <si>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</si>
  <si>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</si>
  <si>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</si>
  <si>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</si>
  <si>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</si>
  <si>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</si>
  <si>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</si>
  <si>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</si>
  <si>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</si>
  <si>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</si>
  <si>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</si>
  <si>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</si>
  <si>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</si>
  <si>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</si>
  <si>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</si>
  <si>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</si>
  <si>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</si>
  <si>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</si>
  <si>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</si>
  <si>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</si>
  <si>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</si>
  <si>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</si>
  <si>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</si>
  <si>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</si>
  <si>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</si>
  <si>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</si>
  <si>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</si>
  <si>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</si>
  <si>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</si>
  <si>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</si>
  <si>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</si>
  <si>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</si>
  <si>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</si>
  <si>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</si>
  <si>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</si>
  <si>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</si>
  <si>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</si>
  <si>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</si>
  <si>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</si>
  <si>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</si>
  <si>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</si>
  <si>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</si>
  <si>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</si>
  <si>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</si>
  <si>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</si>
  <si>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</si>
  <si>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</si>
  <si>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</si>
  <si>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</si>
  <si>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</si>
  <si>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</si>
  <si>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</si>
  <si>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</si>
  <si>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</si>
  <si>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</si>
  <si>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</si>
  <si>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</si>
  <si>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</si>
  <si>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</si>
  <si>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</si>
  <si>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</si>
  <si>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</si>
  <si>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</si>
  <si>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</si>
  <si>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</si>
  <si>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</si>
  <si>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</si>
  <si>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</si>
  <si>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</si>
  <si>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</si>
  <si>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</si>
  <si>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</si>
  <si>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</si>
  <si>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</si>
  <si>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</si>
  <si>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</si>
  <si>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</si>
  <si>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</si>
  <si>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</si>
  <si>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</si>
  <si>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</si>
  <si>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</si>
  <si>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</si>
  <si>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</si>
  <si>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</si>
  <si>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</si>
  <si>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</si>
  <si>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</si>
  <si>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</si>
  <si>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</si>
  <si>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</si>
  <si>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</si>
  <si>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</si>
  <si>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</si>
  <si>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</si>
  <si>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</si>
  <si>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</si>
  <si>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</si>
  <si>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</si>
  <si>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</si>
  <si>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</si>
  <si>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</si>
  <si>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</si>
  <si>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</si>
  <si>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</si>
  <si>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</si>
  <si>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</si>
  <si>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</si>
  <si>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</si>
  <si>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</si>
  <si>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</si>
  <si>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</si>
  <si>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</si>
  <si>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</si>
  <si>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</si>
  <si>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</si>
  <si>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</si>
  <si>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</si>
  <si>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</si>
  <si>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</si>
  <si>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</si>
  <si>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</si>
  <si>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</si>
  <si>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</si>
  <si>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</si>
  <si>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</si>
  <si>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</si>
  <si>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</si>
  <si>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</si>
  <si>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</si>
  <si>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</si>
  <si>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</si>
  <si>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</si>
  <si>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</si>
  <si>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</si>
  <si>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</si>
  <si>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</si>
  <si>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</si>
  <si>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</si>
  <si>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</si>
  <si>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</si>
  <si>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</si>
  <si>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</si>
  <si>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</si>
  <si>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</si>
  <si>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</si>
  <si>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</si>
  <si>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</si>
  <si>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</si>
  <si>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</si>
  <si>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</si>
  <si>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</si>
  <si>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</si>
  <si>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</si>
  <si>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</si>
  <si>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</si>
  <si>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</si>
  <si>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</si>
  <si>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</si>
  <si>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</si>
  <si>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</si>
  <si>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</si>
  <si>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</si>
  <si>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</si>
  <si>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</si>
  <si>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</si>
  <si>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</si>
  <si>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</si>
  <si>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</si>
  <si>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</si>
  <si>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</si>
  <si>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</si>
  <si>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</si>
  <si>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</si>
  <si>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</si>
  <si>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</si>
  <si>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</si>
  <si>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</si>
  <si>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</si>
  <si>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</si>
  <si>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</si>
  <si>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</si>
  <si>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</si>
  <si>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</si>
  <si>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</si>
  <si>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</si>
  <si>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</si>
  <si>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</si>
  <si>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</si>
  <si>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</si>
  <si>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</si>
  <si>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</si>
  <si>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</si>
  <si>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</si>
  <si>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</si>
  <si>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</si>
  <si>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</si>
  <si>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</si>
  <si>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</si>
  <si>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</si>
  <si>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</si>
  <si>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</si>
  <si>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</si>
  <si>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</si>
  <si>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</si>
  <si>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</si>
  <si>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</si>
  <si>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</si>
  <si>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</si>
  <si>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</si>
  <si>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</si>
  <si>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</si>
  <si>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</si>
  <si>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</si>
  <si>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</si>
  <si>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</si>
  <si>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</si>
  <si>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</si>
  <si>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</si>
  <si>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</si>
  <si>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</si>
  <si>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</si>
  <si>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</si>
  <si>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</si>
  <si>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</si>
  <si>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</si>
  <si>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</si>
  <si>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</si>
  <si>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</si>
  <si>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</si>
  <si>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</si>
  <si>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</si>
  <si>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</si>
  <si>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</si>
  <si>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</si>
  <si>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</si>
  <si>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</si>
  <si>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</si>
  <si>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</si>
  <si>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</si>
  <si>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</si>
  <si>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</si>
  <si>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</si>
  <si>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</si>
  <si>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</si>
  <si>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</si>
  <si>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</si>
  <si>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</si>
  <si>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</si>
  <si>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</si>
  <si>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</si>
  <si>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</si>
  <si>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</si>
  <si>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</si>
  <si>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</si>
  <si>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</si>
  <si>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</si>
  <si>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</si>
  <si>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</si>
  <si>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</si>
  <si>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</si>
  <si>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</si>
  <si>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</si>
  <si>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</si>
  <si>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</si>
  <si>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</si>
  <si>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</si>
  <si>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</si>
  <si>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</si>
  <si>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</si>
  <si>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</si>
  <si>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</si>
  <si>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</si>
  <si>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</si>
  <si>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</si>
  <si>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</si>
  <si>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</si>
  <si>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</si>
  <si>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</si>
  <si>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</si>
  <si>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</si>
  <si>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</si>
  <si>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</si>
  <si>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</si>
  <si>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</si>
  <si>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</si>
  <si>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</si>
  <si>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</si>
  <si>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</si>
  <si>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</si>
  <si>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</si>
  <si>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</si>
  <si>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</si>
  <si>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</si>
  <si>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</si>
  <si>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</si>
  <si>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</si>
  <si>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</si>
  <si>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</si>
  <si>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</si>
  <si>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</si>
  <si>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</si>
  <si>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</si>
  <si>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</si>
  <si>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</si>
  <si>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</si>
  <si>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</si>
  <si>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</si>
  <si>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</si>
  <si>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</si>
  <si>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</si>
  <si>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</si>
  <si>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</si>
  <si>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</si>
  <si>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</si>
  <si>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</si>
  <si>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</si>
  <si>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</si>
  <si>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</si>
  <si>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</si>
  <si>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</si>
  <si>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</si>
  <si>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</si>
  <si>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</si>
  <si>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</si>
  <si>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</si>
  <si>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</si>
  <si>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</si>
  <si>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</si>
  <si>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</si>
  <si>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</si>
  <si>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</si>
  <si>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</si>
  <si>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</si>
  <si>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</si>
  <si>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</si>
  <si>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</si>
  <si>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</si>
  <si>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</si>
  <si>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</si>
  <si>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</si>
  <si>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</si>
  <si>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</si>
  <si>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</si>
  <si>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</si>
  <si>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</si>
  <si>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</si>
  <si>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</si>
  <si>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</si>
  <si>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</si>
  <si>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</si>
  <si>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</si>
  <si>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</si>
  <si>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</si>
  <si>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</si>
  <si>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</si>
  <si>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</si>
  <si>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</si>
  <si>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</si>
  <si>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</si>
  <si>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</si>
  <si>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</si>
  <si>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</si>
  <si>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</si>
  <si>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</si>
  <si>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</si>
  <si>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</si>
  <si>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</si>
  <si>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</si>
  <si>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</si>
  <si>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</si>
  <si>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</si>
  <si>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</si>
  <si>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</si>
  <si>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</si>
  <si>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</si>
  <si>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</si>
  <si>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</si>
  <si>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</si>
  <si>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</si>
  <si>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</si>
  <si>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</si>
  <si>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</si>
  <si>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</si>
  <si>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</si>
  <si>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</si>
  <si>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</si>
  <si>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</si>
  <si>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</si>
  <si>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</si>
  <si>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</si>
  <si>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</si>
  <si>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</si>
  <si>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</si>
  <si>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</si>
  <si>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</si>
  <si>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</si>
  <si>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</si>
  <si>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</si>
  <si>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</si>
  <si>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</si>
  <si>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</si>
  <si>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</si>
  <si>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</si>
  <si>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</si>
  <si>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</si>
  <si>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</si>
  <si>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</si>
  <si>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</si>
  <si>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</si>
  <si>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</si>
  <si>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</si>
  <si>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</si>
  <si>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</si>
  <si>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</si>
  <si>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</si>
  <si>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</si>
  <si>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</si>
  <si>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</si>
  <si>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</si>
  <si>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</si>
  <si>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</si>
  <si>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</si>
  <si>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</si>
  <si>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</si>
  <si>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</si>
  <si>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</si>
  <si>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</si>
  <si>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</si>
  <si>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</si>
  <si>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</si>
  <si>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</si>
  <si>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</si>
  <si>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</si>
  <si>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</si>
  <si>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</si>
  <si>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</si>
  <si>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</si>
  <si>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</si>
  <si>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</si>
  <si>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</si>
  <si>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</si>
  <si>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</si>
  <si>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</si>
  <si>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</si>
  <si>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</si>
  <si>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</si>
  <si>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</si>
  <si>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</si>
  <si>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</si>
  <si>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</si>
  <si>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</si>
  <si>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</si>
  <si>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</si>
  <si>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</si>
  <si>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</si>
  <si>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</si>
  <si>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</si>
  <si>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</si>
  <si>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</si>
  <si>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</si>
  <si>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</si>
  <si>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</si>
  <si>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</si>
  <si>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</si>
  <si>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</si>
  <si>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</si>
  <si>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</si>
  <si>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</si>
  <si>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</si>
  <si>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</si>
  <si>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</si>
  <si>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</si>
  <si>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</si>
  <si>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</si>
  <si>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</si>
  <si>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</si>
  <si>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</si>
  <si>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</si>
  <si>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</si>
  <si>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</si>
  <si>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</si>
  <si>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</si>
  <si>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</si>
  <si>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</si>
  <si>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</si>
  <si>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</si>
  <si>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</si>
  <si>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</si>
  <si>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</si>
  <si>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</si>
  <si>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</si>
  <si>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</si>
  <si>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</si>
  <si>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</si>
  <si>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</si>
  <si>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</si>
  <si>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</si>
  <si>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</si>
  <si>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</si>
  <si>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</si>
  <si>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</si>
  <si>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</si>
  <si>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</si>
  <si>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</si>
  <si>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</si>
  <si>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</si>
  <si>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</si>
  <si>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</si>
  <si>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</si>
  <si>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</si>
  <si>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</si>
  <si>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</si>
  <si>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</si>
  <si>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</si>
  <si>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</si>
  <si>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</si>
  <si>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</si>
  <si>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</si>
  <si>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</si>
  <si>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</si>
  <si>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</si>
  <si>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</si>
  <si>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</si>
  <si>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</si>
  <si>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</si>
  <si>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</si>
  <si>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</si>
  <si>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</si>
  <si>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</si>
  <si>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</si>
  <si>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</si>
  <si>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</si>
  <si>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</si>
  <si>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</si>
  <si>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</si>
  <si>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</si>
  <si>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</si>
  <si>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</si>
  <si>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</si>
  <si>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</si>
  <si>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</si>
  <si>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</si>
  <si>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</si>
  <si>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</si>
  <si>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</si>
  <si>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</si>
  <si>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</si>
  <si>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</si>
  <si>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</si>
  <si>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</si>
  <si>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</si>
  <si>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</si>
  <si>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</si>
  <si>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</si>
  <si>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</si>
  <si>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</si>
  <si>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</si>
  <si>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</si>
  <si>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</si>
  <si>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</si>
  <si>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</si>
  <si>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</si>
  <si>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</si>
  <si>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</si>
  <si>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</si>
  <si>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</si>
  <si>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</si>
  <si>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</si>
  <si>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</si>
  <si>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</si>
  <si>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</si>
  <si>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</si>
  <si>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</si>
  <si>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</si>
  <si>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</si>
  <si>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</si>
  <si>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</si>
  <si>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</si>
  <si>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</si>
  <si>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</si>
  <si>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</si>
  <si>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</si>
  <si>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</si>
  <si>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</si>
  <si>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</si>
  <si>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</si>
  <si>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</si>
  <si>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</si>
  <si>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</si>
  <si>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</si>
  <si>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</si>
  <si>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</si>
  <si>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</si>
  <si>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</si>
  <si>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</si>
  <si>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</si>
  <si>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</si>
  <si>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</si>
  <si>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</si>
  <si>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</si>
  <si>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</si>
  <si>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</si>
  <si>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</si>
  <si>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</si>
  <si>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</si>
  <si>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</si>
  <si>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</si>
  <si>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</si>
  <si>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</si>
  <si>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</si>
  <si>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</si>
  <si>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</si>
  <si>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</si>
  <si>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</si>
  <si>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</si>
  <si>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</si>
  <si>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</si>
  <si>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</si>
  <si>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</si>
  <si>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</si>
  <si>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</si>
  <si>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</si>
  <si>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</si>
  <si>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</si>
  <si>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</si>
  <si>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</si>
  <si>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</si>
  <si>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</si>
  <si>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</si>
  <si>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</si>
  <si>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</si>
  <si>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</si>
  <si>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</si>
  <si>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</si>
  <si>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</si>
  <si>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</si>
  <si>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</si>
  <si>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</si>
  <si>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</si>
  <si>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</si>
  <si>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</si>
  <si>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</si>
  <si>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</si>
  <si>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</si>
  <si>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</si>
  <si>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</si>
  <si>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</si>
  <si>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</si>
  <si>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</si>
  <si>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</si>
  <si>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</si>
  <si>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</si>
  <si>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</si>
  <si>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</si>
  <si>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</si>
  <si>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</si>
  <si>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</si>
  <si>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</si>
  <si>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</si>
  <si>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</si>
  <si>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</si>
  <si>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</si>
  <si>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</si>
  <si>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</si>
  <si>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</si>
  <si>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</si>
  <si>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</si>
  <si>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</si>
  <si>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</si>
  <si>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</si>
  <si>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</si>
  <si>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</si>
  <si>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</si>
  <si>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</si>
  <si>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</si>
  <si>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</si>
  <si>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</si>
  <si>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</si>
  <si>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</si>
  <si>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</si>
  <si>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</si>
  <si>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</si>
  <si>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</si>
  <si>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</si>
  <si>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</si>
  <si>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</si>
  <si>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</si>
  <si>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</si>
  <si>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</si>
  <si>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</si>
  <si>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</si>
  <si>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</si>
  <si>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</si>
  <si>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</si>
  <si>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</si>
  <si>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</si>
  <si>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</si>
  <si>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</si>
  <si>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</si>
  <si>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</si>
  <si>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</si>
  <si>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</si>
  <si>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</si>
  <si>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</si>
  <si>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</si>
  <si>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</si>
  <si>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</si>
  <si>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</si>
  <si>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</si>
  <si>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</si>
  <si>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</si>
  <si>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</si>
  <si>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</si>
  <si>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</si>
  <si>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</si>
  <si>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</si>
  <si>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</si>
  <si>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</si>
  <si>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</si>
  <si>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</si>
  <si>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</si>
  <si>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</si>
  <si>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</si>
  <si>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</si>
  <si>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</si>
  <si>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</si>
  <si>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</si>
  <si>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</si>
  <si>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</si>
  <si>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</si>
  <si>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</si>
  <si>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</si>
  <si>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</si>
  <si>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</si>
  <si>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</si>
  <si>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</si>
  <si>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</si>
  <si>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</si>
  <si>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</si>
  <si>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</si>
  <si>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</si>
  <si>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</si>
  <si>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</si>
  <si>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</si>
  <si>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</si>
  <si>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</si>
  <si>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</si>
  <si>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</si>
  <si>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</si>
  <si>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</si>
  <si>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</si>
  <si>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</si>
  <si>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</si>
  <si>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</si>
  <si>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</si>
  <si>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</si>
  <si>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</si>
  <si>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</si>
  <si>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</si>
  <si>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</si>
  <si>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</si>
  <si>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</si>
  <si>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</si>
  <si>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</si>
  <si>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</si>
  <si>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</si>
  <si>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</si>
  <si>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</si>
  <si>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</si>
  <si>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</si>
  <si>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</si>
  <si>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</si>
  <si>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</si>
  <si>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</si>
  <si>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</si>
  <si>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</si>
  <si>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</si>
  <si>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</si>
  <si>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</si>
  <si>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</si>
  <si>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</si>
  <si>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</si>
  <si>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</si>
  <si>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</si>
  <si>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</si>
  <si>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</si>
  <si>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</si>
  <si>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</si>
  <si>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</si>
  <si>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</si>
  <si>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</si>
  <si>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</si>
  <si>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</si>
  <si>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</si>
  <si>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</si>
  <si>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</si>
  <si>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</si>
  <si>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</si>
  <si>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</si>
  <si>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</si>
  <si>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</si>
  <si>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</si>
  <si>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</si>
  <si>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</si>
  <si>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</si>
  <si>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</si>
  <si>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</si>
  <si>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</si>
  <si>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</si>
  <si>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</si>
  <si>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</si>
  <si>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</si>
  <si>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</si>
  <si>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</si>
  <si>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</si>
  <si>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</si>
  <si>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</si>
  <si>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</si>
  <si>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</si>
  <si>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</si>
  <si>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</si>
  <si>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</si>
  <si>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</si>
  <si>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</si>
  <si>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</si>
  <si>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</si>
  <si>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</si>
  <si>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</si>
  <si>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</si>
  <si>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</si>
  <si>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</si>
  <si>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</si>
  <si>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</si>
  <si>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</si>
  <si>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</si>
  <si>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</si>
  <si>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</si>
  <si>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</si>
  <si>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</si>
  <si>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</si>
  <si>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</si>
  <si>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</si>
  <si>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</si>
  <si>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</si>
  <si>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</si>
  <si>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</si>
  <si>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</si>
  <si>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</si>
  <si>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</si>
  <si>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</si>
  <si>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</si>
  <si>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</si>
  <si>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</si>
  <si>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</si>
  <si>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</si>
  <si>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</si>
  <si>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</si>
  <si>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</si>
  <si>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</si>
  <si>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</si>
  <si>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</si>
  <si>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</si>
  <si>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</si>
  <si>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</si>
  <si>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</si>
  <si>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</si>
  <si>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</si>
  <si>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</si>
  <si>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</si>
  <si>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</si>
  <si>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</si>
  <si>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</si>
  <si>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</si>
  <si>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</si>
  <si>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</si>
  <si>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</si>
  <si>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</si>
  <si>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</si>
  <si>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</si>
  <si>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</si>
  <si>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</si>
  <si>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</si>
  <si>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</si>
  <si>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</si>
  <si>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</si>
  <si>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</si>
  <si>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</si>
  <si>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</si>
  <si>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</si>
  <si>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</si>
  <si>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</si>
  <si>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</si>
  <si>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</si>
  <si>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</si>
  <si>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</si>
  <si>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</si>
  <si>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</si>
  <si>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</si>
  <si>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</si>
  <si>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</si>
  <si>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</si>
  <si>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</si>
  <si>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</si>
  <si>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</si>
  <si>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</si>
  <si>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</si>
  <si>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</si>
  <si>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</si>
  <si>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</si>
  <si>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</si>
  <si>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</si>
  <si>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</si>
  <si>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</si>
  <si>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</si>
  <si>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</si>
  <si>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</si>
  <si>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</si>
  <si>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</si>
  <si>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</si>
  <si>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</si>
  <si>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</si>
  <si>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</si>
  <si>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</si>
  <si>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</si>
  <si>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</si>
  <si>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</si>
  <si>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</si>
  <si>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</si>
  <si>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</si>
  <si>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</si>
  <si>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</si>
  <si>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</si>
  <si>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</si>
  <si>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</si>
  <si>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</si>
  <si>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</si>
  <si>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</si>
  <si>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</si>
  <si>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</si>
  <si>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</si>
  <si>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</si>
  <si>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</si>
  <si>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</si>
  <si>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</si>
  <si>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</si>
  <si>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</si>
  <si>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</si>
  <si>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</si>
  <si>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</si>
  <si>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</si>
  <si>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</si>
  <si>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</si>
  <si>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</si>
  <si>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</si>
  <si>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</si>
  <si>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</si>
  <si>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</si>
  <si>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</si>
  <si>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</si>
  <si>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</si>
  <si>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</si>
  <si>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</si>
  <si>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</si>
  <si>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</si>
  <si>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</si>
  <si>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</si>
  <si>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</si>
  <si>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</si>
  <si>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</si>
  <si>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</si>
  <si>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</si>
  <si>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</si>
  <si>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</si>
  <si>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</si>
  <si>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</si>
  <si>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</si>
  <si>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</si>
  <si>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</si>
  <si>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</si>
  <si>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</si>
  <si>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</si>
  <si>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</si>
  <si>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</si>
  <si>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</si>
  <si>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</si>
  <si>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</si>
  <si>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</si>
  <si>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</si>
  <si>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</si>
  <si>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</si>
  <si>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</si>
  <si>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</si>
  <si>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</si>
  <si>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</si>
  <si>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</si>
  <si>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</si>
  <si>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</si>
  <si>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</si>
  <si>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</si>
  <si>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</si>
  <si>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</si>
  <si>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</si>
  <si>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</si>
  <si>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</si>
  <si>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</si>
  <si>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</si>
  <si>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</si>
  <si>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</si>
  <si>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</si>
  <si>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</si>
  <si>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</si>
  <si>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</si>
  <si>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</si>
  <si>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</si>
  <si>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</si>
  <si>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</si>
  <si>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</si>
  <si>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</si>
  <si>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</si>
  <si>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</si>
  <si>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</si>
  <si>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</si>
  <si>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</si>
  <si>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</si>
  <si>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</si>
  <si>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</si>
  <si>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</si>
  <si>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</si>
  <si>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</si>
  <si>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</si>
  <si>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</si>
  <si>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</si>
  <si>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</si>
  <si>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</si>
  <si>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</si>
  <si>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</si>
  <si>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</si>
  <si>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</si>
  <si>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</si>
  <si>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</si>
  <si>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</si>
  <si>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</si>
  <si>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</si>
  <si>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</si>
  <si>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</si>
  <si>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</si>
  <si>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</si>
  <si>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</si>
  <si>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</si>
  <si>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</si>
  <si>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</si>
  <si>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</si>
  <si>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</si>
  <si>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</si>
  <si>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</si>
  <si>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</si>
  <si>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</si>
  <si>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</si>
  <si>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</si>
  <si>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</si>
  <si>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</si>
  <si>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</si>
  <si>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</si>
  <si>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</si>
  <si>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</si>
  <si>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</si>
  <si>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</si>
  <si>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</si>
  <si>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</si>
  <si>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</si>
  <si>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</si>
  <si>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</si>
  <si>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</si>
  <si>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</si>
  <si>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</si>
  <si>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</si>
  <si>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</si>
  <si>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</si>
  <si>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</si>
  <si>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</si>
  <si>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</si>
  <si>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</si>
  <si>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</si>
  <si>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</si>
  <si>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</si>
  <si>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</si>
  <si>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</si>
  <si>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</si>
  <si>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</si>
  <si>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</si>
  <si>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</si>
  <si>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</si>
  <si>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</si>
  <si>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</si>
  <si>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</si>
  <si>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</si>
  <si>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</si>
  <si>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</si>
  <si>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</si>
  <si>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</si>
  <si>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</si>
  <si>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</si>
  <si>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</si>
  <si>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</si>
  <si>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</si>
  <si>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</si>
  <si>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</si>
  <si>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</si>
  <si>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</si>
  <si>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</si>
  <si>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</si>
  <si>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</si>
  <si>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</si>
  <si>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</si>
  <si>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</si>
  <si>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</si>
  <si>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</si>
  <si>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</si>
  <si>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</si>
  <si>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</si>
  <si>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</si>
  <si>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</si>
  <si>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</si>
  <si>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</si>
  <si>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</si>
  <si>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</si>
  <si>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</si>
  <si>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</si>
  <si>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</si>
  <si>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</si>
  <si>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</si>
  <si>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</si>
  <si>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</si>
  <si>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</si>
  <si>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</si>
  <si>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</si>
  <si>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</si>
  <si>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</si>
  <si>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</si>
  <si>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</si>
  <si>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</si>
  <si>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</si>
  <si>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</si>
  <si>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</si>
  <si>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</si>
  <si>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</si>
  <si>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</si>
  <si>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</si>
  <si>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</si>
  <si>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</si>
  <si>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</si>
  <si>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</si>
  <si>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</si>
  <si>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</si>
  <si>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</si>
  <si>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</si>
  <si>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</si>
  <si>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</si>
  <si>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</si>
  <si>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</si>
  <si>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</si>
  <si>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</si>
  <si>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</si>
  <si>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</si>
  <si>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</si>
  <si>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</si>
  <si>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</si>
  <si>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</si>
  <si>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</si>
  <si>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</si>
  <si>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</si>
  <si>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</si>
  <si>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</si>
  <si>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</si>
  <si>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</si>
  <si>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</si>
  <si>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</si>
  <si>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</si>
  <si>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</si>
  <si>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</si>
  <si>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</si>
  <si>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</si>
  <si>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</si>
  <si>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</si>
  <si>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</si>
  <si>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</si>
  <si>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</si>
  <si>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</si>
  <si>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</si>
  <si>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</si>
  <si>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</si>
  <si>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</si>
  <si>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</si>
  <si>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</si>
  <si>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</si>
  <si>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</si>
  <si>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</si>
  <si>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</si>
  <si>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</si>
  <si>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</si>
  <si>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</si>
  <si>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</si>
  <si>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</si>
  <si>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</si>
  <si>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</si>
  <si>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</si>
  <si>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</si>
  <si>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</si>
  <si>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</si>
  <si>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</si>
  <si>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</si>
  <si>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</si>
  <si>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</si>
  <si>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</si>
  <si>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</si>
  <si>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</si>
  <si>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</si>
  <si>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</si>
  <si>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</si>
  <si>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</si>
  <si>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</si>
  <si>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</si>
  <si>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</si>
  <si>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</si>
  <si>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</si>
  <si>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</si>
  <si>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</si>
  <si>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</si>
  <si>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</si>
  <si>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</si>
  <si>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</si>
  <si>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</si>
  <si>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</si>
  <si>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</si>
  <si>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</si>
  <si>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</si>
  <si>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</si>
  <si>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</si>
  <si>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</si>
  <si>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</si>
  <si>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</si>
  <si>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</si>
  <si>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</si>
  <si>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</si>
  <si>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</si>
  <si>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</si>
  <si>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</si>
  <si>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</si>
  <si>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</si>
  <si>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</si>
  <si>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</si>
  <si>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</si>
  <si>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</si>
  <si>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</si>
  <si>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</si>
  <si>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</si>
  <si>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</si>
  <si>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</si>
  <si>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</si>
  <si>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</si>
  <si>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</si>
  <si>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</si>
  <si>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</si>
  <si>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</si>
  <si>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</si>
  <si>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</si>
  <si>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</si>
  <si>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</si>
  <si>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</si>
  <si>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</si>
  <si>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</si>
  <si>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</si>
  <si>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</si>
  <si>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</si>
  <si>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</si>
  <si>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</si>
  <si>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</si>
  <si>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</si>
  <si>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</si>
  <si>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</si>
  <si>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</si>
  <si>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</si>
  <si>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</si>
  <si>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</si>
  <si>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</si>
  <si>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</si>
  <si>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</si>
  <si>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</si>
  <si>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</si>
  <si>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</si>
  <si>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</si>
  <si>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</si>
  <si>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</si>
  <si>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</si>
  <si>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</si>
  <si>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</si>
  <si>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</si>
  <si>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</si>
  <si>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</si>
  <si>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</si>
  <si>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</si>
  <si>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</si>
  <si>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</si>
  <si>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</si>
  <si>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</si>
  <si>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</si>
  <si>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</si>
  <si>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</si>
  <si>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</si>
  <si>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</si>
  <si>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</si>
  <si>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</si>
  <si>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</si>
  <si>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</si>
  <si>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</si>
  <si>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</si>
  <si>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</si>
  <si>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</si>
  <si>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</si>
  <si>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</si>
  <si>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</si>
  <si>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</si>
  <si>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</si>
  <si>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</si>
  <si>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</si>
  <si>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</si>
  <si>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</si>
  <si>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</si>
  <si>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</si>
  <si>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</si>
  <si>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</si>
  <si>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</si>
  <si>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</si>
  <si>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</si>
  <si>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</si>
  <si>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</si>
  <si>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</si>
  <si>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</si>
  <si>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</si>
  <si>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</si>
  <si>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</si>
  <si>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</si>
  <si>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</si>
  <si>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</si>
  <si>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</si>
  <si>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</si>
  <si>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</si>
  <si>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</si>
  <si>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</si>
  <si>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</si>
  <si>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</si>
  <si>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</si>
  <si>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</si>
  <si>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</si>
  <si>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</si>
  <si>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</si>
  <si>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</si>
  <si>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</si>
  <si>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</si>
  <si>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</si>
  <si>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</si>
  <si>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</si>
  <si>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</si>
  <si>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</si>
  <si>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</si>
  <si>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</si>
  <si>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</si>
  <si>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</si>
  <si>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</si>
  <si>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</si>
  <si>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</si>
  <si>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</si>
  <si>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</si>
  <si>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</si>
  <si>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</si>
  <si>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</si>
  <si>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</si>
  <si>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</si>
  <si>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</si>
  <si>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</si>
  <si>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</si>
  <si>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</si>
  <si>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</si>
  <si>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</si>
  <si>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</si>
  <si>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</si>
  <si>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</si>
  <si>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</si>
  <si>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</si>
  <si>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</si>
  <si>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</si>
  <si>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</si>
  <si>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</si>
  <si>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</si>
  <si>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</si>
  <si>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</si>
  <si>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</si>
  <si>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</si>
  <si>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</si>
  <si>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</si>
  <si>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</si>
  <si>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</si>
  <si>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</si>
  <si>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</si>
  <si>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</si>
  <si>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</si>
  <si>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</si>
  <si>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</si>
  <si>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</si>
  <si>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</si>
  <si>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</si>
  <si>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</si>
  <si>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</si>
  <si>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</si>
  <si>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</si>
  <si>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</si>
  <si>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</si>
  <si>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</si>
  <si>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</si>
  <si>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</si>
  <si>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</si>
  <si>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</si>
  <si>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</si>
  <si>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</si>
  <si>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</si>
  <si>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</si>
  <si>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</si>
  <si>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</si>
  <si>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</si>
  <si>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</si>
  <si>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</si>
  <si>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</si>
  <si>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</si>
  <si>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</si>
  <si>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</si>
  <si>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</si>
  <si>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</si>
  <si>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</si>
  <si>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</si>
  <si>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</si>
  <si>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</si>
  <si>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</si>
  <si>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</si>
  <si>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</si>
  <si>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</si>
  <si>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</si>
  <si>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</si>
  <si>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</si>
  <si>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</si>
  <si>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</si>
  <si>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</si>
  <si>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</si>
  <si>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</si>
  <si>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</si>
  <si>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</si>
  <si>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</si>
  <si>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</si>
  <si>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</si>
  <si>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</si>
  <si>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</si>
  <si>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</si>
  <si>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</si>
  <si>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</si>
  <si>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</si>
  <si>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</si>
  <si>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</si>
  <si>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</si>
  <si>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</si>
  <si>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</si>
  <si>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</si>
  <si>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</si>
  <si>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</si>
  <si>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</si>
  <si>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</si>
  <si>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</si>
  <si>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</si>
  <si>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</si>
  <si>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</si>
  <si>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</si>
  <si>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</si>
  <si>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</si>
  <si>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</si>
  <si>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</si>
  <si>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</si>
  <si>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</si>
  <si>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</si>
  <si>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</si>
  <si>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</si>
  <si>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</si>
  <si>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</si>
  <si>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</si>
  <si>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</si>
  <si>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</si>
  <si>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</si>
  <si>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</si>
  <si>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</si>
  <si>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</si>
  <si>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</si>
  <si>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</si>
  <si>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</si>
  <si>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</si>
  <si>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</si>
  <si>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</si>
  <si>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</si>
  <si>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</si>
  <si>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</si>
  <si>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</si>
  <si>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</si>
  <si>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</si>
  <si>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</si>
  <si>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</si>
  <si>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</si>
  <si>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</si>
  <si>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</si>
  <si>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</si>
  <si>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</si>
  <si>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</si>
  <si>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</si>
  <si>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</si>
  <si>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</si>
  <si>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</si>
  <si>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</si>
  <si>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</si>
  <si>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</si>
  <si>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</si>
  <si>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</si>
  <si>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</si>
  <si>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</si>
  <si>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</si>
  <si>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</si>
  <si>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</si>
  <si>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</si>
  <si>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</si>
  <si>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</si>
  <si>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</si>
  <si>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</si>
  <si>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</si>
  <si>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</si>
  <si>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</si>
  <si>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</si>
  <si>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</si>
  <si>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</si>
  <si>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</si>
  <si>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</si>
  <si>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</si>
  <si>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</si>
  <si>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</si>
  <si>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</si>
  <si>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</si>
  <si>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</si>
  <si>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</si>
  <si>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</si>
  <si>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</si>
  <si>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</si>
  <si>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</si>
  <si>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</si>
  <si>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</si>
  <si>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</si>
  <si>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</si>
  <si>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</si>
  <si>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</si>
  <si>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</si>
  <si>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</si>
  <si>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</si>
  <si>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</si>
  <si>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</si>
  <si>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</si>
  <si>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</si>
  <si>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</si>
  <si>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</si>
  <si>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</si>
  <si>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</si>
  <si>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</si>
  <si>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</si>
  <si>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</si>
  <si>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</si>
  <si>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</si>
  <si>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</si>
  <si>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</si>
  <si>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</si>
  <si>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</si>
  <si>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</si>
  <si>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</si>
  <si>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</si>
  <si>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</si>
  <si>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</si>
  <si>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</si>
  <si>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</si>
  <si>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</si>
  <si>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</si>
  <si>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</si>
  <si>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</si>
  <si>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</si>
  <si>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</si>
  <si>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</si>
  <si>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</si>
  <si>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</si>
  <si>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</si>
  <si>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</si>
  <si>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</si>
  <si>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</si>
  <si>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</si>
  <si>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</si>
  <si>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</si>
  <si>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</si>
  <si>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</si>
  <si>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</si>
  <si>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</si>
  <si>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</si>
  <si>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</si>
  <si>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</si>
  <si>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</si>
  <si>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</si>
  <si>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</si>
  <si>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</si>
  <si>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</si>
  <si>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</si>
  <si>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</si>
  <si>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</si>
  <si>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</si>
  <si>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</si>
  <si>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</si>
  <si>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</si>
  <si>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</si>
  <si>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</si>
  <si>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</si>
  <si>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</si>
  <si>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</si>
  <si>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</si>
  <si>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</si>
  <si>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</si>
  <si>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</si>
  <si>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</si>
  <si>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</si>
  <si>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</si>
  <si>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</si>
  <si>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</si>
  <si>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</si>
  <si>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</si>
  <si>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</si>
  <si>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</si>
  <si>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</si>
  <si>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</si>
  <si>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</si>
  <si>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</si>
  <si>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</si>
  <si>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</si>
  <si>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</si>
  <si>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</si>
  <si>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</si>
  <si>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</si>
  <si>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</si>
  <si>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</si>
  <si>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</si>
  <si>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</si>
  <si>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</si>
  <si>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</si>
  <si>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</si>
  <si>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</si>
  <si>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</si>
  <si>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</si>
  <si>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</si>
  <si>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</si>
  <si>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</si>
  <si>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</si>
  <si>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</si>
  <si>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</si>
  <si>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</si>
  <si>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</si>
  <si>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</si>
  <si>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</si>
  <si>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</si>
  <si>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</si>
  <si>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</si>
  <si>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</si>
  <si>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</si>
  <si>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</si>
  <si>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</si>
  <si>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</si>
  <si>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</si>
  <si>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</si>
  <si>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</si>
  <si>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</si>
  <si>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</si>
  <si>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</si>
  <si>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</si>
  <si>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</si>
  <si>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</si>
  <si>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</si>
  <si>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</si>
  <si>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</si>
  <si>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</si>
  <si>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</si>
  <si>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</si>
  <si>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</si>
  <si>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</si>
  <si>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</si>
  <si>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</si>
  <si>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</si>
  <si>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</si>
  <si>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</si>
  <si>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</si>
  <si>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</si>
  <si>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</si>
  <si>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</si>
  <si>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</si>
  <si>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</si>
  <si>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</si>
  <si>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</si>
  <si>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</si>
  <si>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</si>
  <si>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</si>
  <si>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</si>
  <si>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</si>
  <si>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</si>
  <si>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</si>
  <si>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</si>
  <si>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</si>
  <si>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</si>
  <si>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</si>
  <si>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</si>
  <si>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</si>
  <si>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</si>
  <si>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</si>
  <si>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</si>
  <si>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</si>
  <si>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</si>
  <si>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</si>
  <si>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</si>
  <si>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</si>
  <si>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</si>
  <si>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</si>
  <si>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</si>
  <si>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</si>
  <si>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</si>
  <si>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</si>
  <si>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</si>
  <si>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</si>
  <si>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</si>
  <si>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</si>
  <si>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</si>
  <si>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</si>
  <si>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</si>
  <si>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</si>
  <si>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</si>
  <si>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</si>
  <si>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</si>
  <si>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</si>
  <si>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</si>
  <si>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</si>
  <si>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</si>
  <si>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</si>
  <si>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</si>
  <si>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</si>
  <si>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</si>
  <si>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</si>
  <si>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</si>
  <si>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</si>
  <si>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</si>
  <si>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</si>
  <si>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</si>
  <si>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</si>
  <si>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</si>
  <si>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</si>
  <si>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</si>
  <si>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</si>
  <si>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</si>
  <si>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</si>
  <si>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</si>
  <si>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</si>
  <si>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</si>
  <si>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</si>
  <si>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</si>
  <si>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</si>
  <si>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</si>
  <si>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</si>
  <si>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</si>
  <si>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</si>
  <si>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</si>
  <si>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</si>
  <si>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</si>
  <si>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</si>
  <si>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</si>
  <si>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</si>
  <si>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</si>
  <si>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</si>
  <si>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</si>
  <si>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</si>
  <si>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</si>
  <si>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</si>
  <si>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</si>
  <si>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</si>
  <si>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</si>
  <si>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</si>
  <si>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</si>
  <si>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</si>
  <si>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</si>
  <si>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</si>
  <si>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</si>
  <si>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</si>
  <si>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</si>
  <si>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</si>
  <si>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</si>
  <si>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</si>
  <si>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</si>
  <si>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</si>
  <si>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</si>
  <si>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</si>
  <si>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</si>
  <si>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</si>
  <si>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</si>
  <si>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</si>
  <si>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</si>
  <si>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</si>
  <si>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</si>
  <si>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</si>
  <si>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</si>
  <si>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</si>
  <si>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</si>
  <si>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</si>
  <si>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</si>
  <si>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</si>
  <si>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</si>
  <si>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</si>
  <si>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</si>
  <si>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</si>
  <si>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</si>
  <si>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</si>
  <si>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</si>
  <si>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</si>
  <si>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</si>
  <si>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</si>
  <si>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</si>
  <si>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</si>
  <si>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</si>
  <si>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</si>
  <si>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</si>
  <si>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</si>
  <si>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</si>
  <si>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</si>
  <si>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</si>
  <si>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</si>
  <si>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</si>
  <si>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</si>
  <si>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</si>
  <si>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</si>
  <si>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</si>
  <si>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</si>
  <si>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</si>
  <si>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</si>
  <si>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</si>
  <si>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</si>
  <si>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</si>
  <si>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</si>
  <si>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</si>
  <si>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</si>
  <si>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</si>
  <si>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</si>
  <si>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</si>
  <si>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</si>
  <si>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</si>
  <si>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</si>
  <si>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</si>
  <si>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</si>
  <si>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</si>
  <si>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</si>
  <si>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</si>
  <si>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</si>
  <si>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</si>
  <si>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</si>
  <si>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</si>
  <si>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</si>
  <si>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</si>
  <si>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</si>
  <si>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</si>
  <si>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</si>
  <si>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</si>
  <si>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</si>
  <si>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</si>
  <si>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</si>
  <si>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</si>
  <si>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</si>
  <si>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</si>
  <si>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</si>
  <si>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</si>
  <si>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</si>
  <si>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</si>
  <si>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</si>
  <si>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</si>
  <si>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</si>
  <si>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</si>
  <si>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</si>
  <si>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</si>
  <si>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</si>
  <si>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</si>
  <si>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</si>
  <si>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</si>
  <si>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</si>
  <si>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</si>
  <si>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</si>
  <si>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</si>
  <si>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</si>
  <si>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</si>
  <si>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</si>
  <si>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</si>
  <si>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</si>
  <si>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</si>
  <si>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</si>
  <si>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</si>
  <si>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</si>
  <si>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</si>
  <si>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</si>
  <si>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</si>
  <si>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</si>
  <si>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</si>
  <si>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</si>
  <si>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</si>
  <si>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</si>
  <si>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</si>
  <si>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</si>
  <si>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</si>
  <si>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</si>
  <si>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</si>
  <si>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</si>
  <si>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</si>
  <si>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</si>
  <si>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</si>
  <si>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</si>
  <si>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</si>
  <si>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</si>
  <si>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</si>
  <si>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</si>
  <si>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</si>
  <si>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</si>
  <si>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</si>
  <si>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</si>
  <si>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</si>
  <si>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</si>
  <si>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</si>
  <si>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</si>
  <si>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</si>
  <si>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</si>
  <si>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</si>
  <si>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</si>
  <si>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</si>
  <si>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</si>
  <si>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</si>
  <si>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</si>
  <si>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</si>
  <si>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</si>
  <si>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</si>
  <si>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</si>
  <si>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</si>
  <si>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</si>
  <si>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</si>
  <si>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</si>
  <si>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</si>
  <si>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</si>
  <si>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</si>
  <si>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</si>
  <si>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</si>
  <si>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</si>
  <si>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</si>
  <si>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</si>
  <si>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</si>
  <si>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</si>
  <si>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</si>
  <si>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</si>
  <si>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</si>
  <si>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</si>
  <si>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</si>
  <si>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</si>
  <si>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</si>
  <si>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</si>
  <si>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</si>
  <si>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</si>
  <si>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</si>
  <si>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</si>
  <si>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</si>
  <si>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</si>
  <si>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</si>
  <si>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</si>
  <si>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</si>
  <si>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</si>
  <si>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</si>
  <si>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</si>
  <si>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</si>
  <si>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</si>
  <si>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</si>
  <si>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</si>
  <si>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</si>
  <si>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</si>
  <si>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</si>
  <si>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</si>
  <si>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</si>
  <si>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</si>
  <si>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</si>
  <si>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</si>
  <si>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</si>
  <si>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</si>
  <si>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</si>
  <si>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</si>
  <si>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</si>
  <si>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</si>
  <si>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</si>
  <si>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</si>
  <si>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</si>
  <si>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</si>
  <si>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</si>
  <si>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</si>
  <si>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</si>
  <si>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</si>
  <si>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</si>
  <si>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</si>
  <si>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</si>
  <si>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</si>
  <si>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</si>
  <si>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</si>
  <si>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</si>
  <si>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</si>
  <si>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</si>
  <si>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</si>
  <si>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</si>
  <si>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</si>
  <si>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</si>
  <si>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</si>
  <si>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</si>
  <si>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</si>
  <si>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</si>
  <si>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</si>
  <si>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</si>
  <si>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</si>
  <si>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</si>
  <si>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</si>
  <si>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</si>
  <si>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</si>
  <si>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</si>
  <si>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</si>
  <si>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</si>
  <si>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</si>
  <si>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</si>
  <si>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</si>
  <si>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</si>
  <si>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</si>
  <si>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</si>
  <si>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</si>
  <si>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</si>
  <si>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</si>
  <si>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</si>
  <si>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</si>
  <si>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</si>
  <si>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</si>
  <si>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</si>
  <si>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</si>
  <si>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</si>
  <si>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</si>
  <si>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</si>
  <si>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</si>
  <si>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</si>
  <si>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</si>
  <si>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</si>
  <si>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</si>
  <si>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</si>
  <si>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</si>
  <si>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</si>
  <si>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</si>
  <si>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</si>
  <si>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</si>
  <si>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</si>
  <si>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</si>
  <si>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</si>
  <si>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</si>
  <si>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</si>
  <si>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</si>
  <si>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</si>
  <si>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</si>
  <si>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</si>
  <si>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</si>
  <si>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</si>
  <si>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</si>
  <si>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</si>
  <si>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</si>
  <si>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</si>
  <si>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</si>
  <si>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</si>
  <si>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</si>
  <si>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</si>
  <si>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</si>
  <si>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</si>
  <si>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</si>
  <si>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</si>
  <si>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</si>
  <si>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</si>
  <si>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</si>
  <si>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</si>
  <si>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</si>
  <si>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</si>
  <si>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</si>
  <si>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</si>
  <si>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</si>
  <si>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</si>
  <si>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</si>
  <si>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</si>
  <si>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</si>
  <si>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</si>
  <si>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</si>
  <si>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</si>
  <si>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</si>
  <si>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</si>
  <si>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</si>
  <si>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</si>
  <si>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</si>
  <si>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</si>
  <si>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</si>
  <si>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</si>
  <si>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</si>
  <si>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</si>
  <si>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</si>
  <si>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</si>
  <si>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</si>
  <si>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</si>
  <si>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</si>
  <si>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</si>
  <si>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</si>
  <si>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</si>
  <si>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</si>
  <si>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</si>
  <si>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</si>
  <si>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</si>
  <si>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</si>
  <si>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</si>
  <si>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</si>
  <si>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</si>
  <si>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</si>
  <si>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</si>
  <si>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</si>
  <si>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</si>
  <si>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</si>
  <si>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</si>
  <si>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</si>
  <si>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</si>
  <si>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</si>
  <si>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</si>
  <si>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</si>
  <si>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</si>
  <si>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</si>
  <si>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</si>
  <si>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</si>
  <si>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</si>
  <si>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</si>
  <si>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</si>
  <si>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</si>
  <si>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</si>
  <si>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</si>
  <si>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</si>
  <si>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</si>
  <si>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</si>
  <si>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</si>
  <si>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</si>
  <si>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</si>
  <si>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</si>
  <si>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</si>
  <si>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</si>
  <si>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</si>
  <si>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</si>
  <si>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</si>
  <si>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</si>
  <si>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</si>
  <si>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</si>
  <si>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</si>
  <si>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</si>
  <si>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</si>
  <si>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</si>
  <si>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</si>
  <si>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</si>
  <si>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</si>
  <si>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</si>
  <si>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</si>
  <si>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</si>
  <si>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</si>
  <si>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</si>
  <si>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</si>
  <si>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</si>
  <si>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</si>
  <si>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</si>
  <si>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</si>
  <si>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</si>
  <si>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</si>
  <si>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</si>
  <si>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</si>
  <si>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</si>
  <si>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</si>
  <si>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</si>
  <si>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</si>
  <si>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</si>
  <si>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</si>
  <si>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</si>
  <si>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</si>
  <si>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</si>
  <si>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</si>
  <si>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</si>
  <si>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</si>
  <si>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</si>
  <si>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</si>
  <si>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</si>
  <si>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</si>
  <si>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</si>
  <si>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</si>
  <si>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</si>
  <si>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</si>
  <si>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</si>
  <si>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</si>
  <si>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</si>
  <si>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</si>
  <si>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</si>
  <si>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</si>
  <si>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</si>
  <si>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</si>
  <si>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</si>
  <si>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</si>
  <si>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</si>
  <si>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</si>
  <si>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</si>
  <si>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</si>
  <si>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</si>
  <si>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</si>
  <si>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</si>
  <si>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</si>
  <si>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</si>
  <si>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</si>
  <si>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</si>
  <si>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</si>
  <si>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</si>
  <si>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</si>
  <si>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</si>
  <si>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</si>
  <si>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</si>
  <si>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</si>
  <si>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</si>
  <si>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</si>
  <si>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</si>
  <si>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</si>
  <si>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</si>
  <si>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</si>
  <si>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</si>
  <si>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</si>
  <si>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</si>
  <si>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</si>
  <si>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</si>
  <si>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</si>
  <si>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</si>
  <si>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</si>
  <si>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</si>
  <si>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</si>
  <si>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</si>
  <si>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</si>
  <si>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</si>
  <si>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</si>
  <si>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</si>
  <si>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</si>
  <si>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</si>
  <si>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</si>
  <si>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</si>
  <si>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</si>
  <si>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</si>
  <si>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</si>
  <si>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</si>
  <si>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</si>
  <si>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</si>
  <si>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</si>
  <si>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</si>
  <si>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</si>
  <si>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</si>
  <si>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</si>
  <si>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</si>
  <si>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</si>
  <si>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</si>
  <si>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</si>
  <si>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</si>
  <si>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</si>
  <si>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</si>
  <si>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</si>
  <si>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</si>
  <si>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</si>
  <si>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</si>
  <si>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</si>
  <si>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</si>
  <si>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</si>
  <si>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</si>
  <si>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</si>
  <si>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</si>
  <si>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</si>
  <si>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</si>
  <si>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</si>
  <si>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</si>
  <si>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</si>
  <si>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</si>
  <si>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</si>
  <si>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</si>
  <si>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</si>
  <si>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</si>
  <si>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</si>
  <si>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</si>
  <si>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</si>
  <si>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</si>
  <si>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</si>
  <si>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</si>
  <si>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</si>
  <si>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</si>
  <si>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</si>
  <si>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</si>
  <si>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</si>
  <si>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</si>
  <si>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</si>
  <si>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</si>
  <si>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</si>
  <si>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</si>
  <si>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</si>
  <si>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</si>
  <si>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</si>
  <si>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</si>
  <si>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</si>
  <si>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</si>
  <si>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</si>
  <si>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</si>
  <si>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</si>
  <si>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</si>
  <si>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</si>
  <si>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</si>
  <si>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</si>
  <si>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</si>
  <si>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</si>
  <si>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</si>
  <si>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</si>
  <si>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</si>
  <si>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</si>
  <si>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</si>
  <si>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</si>
  <si>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</si>
  <si>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</si>
  <si>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</si>
  <si>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</si>
  <si>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</si>
  <si>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</si>
  <si>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</si>
  <si>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</si>
  <si>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</si>
  <si>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</si>
  <si>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</si>
  <si>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</si>
  <si>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</si>
  <si>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</si>
  <si>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</si>
  <si>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</si>
  <si>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</si>
  <si>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</si>
  <si>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</si>
  <si>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</si>
  <si>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</si>
  <si>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</si>
  <si>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</si>
  <si>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</si>
  <si>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</si>
  <si>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</si>
  <si>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</si>
  <si>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</si>
  <si>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</si>
  <si>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</si>
  <si>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</si>
  <si>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</si>
  <si>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</si>
  <si>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</si>
  <si>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</si>
  <si>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</si>
  <si>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</si>
  <si>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</si>
  <si>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</si>
  <si>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</si>
  <si>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</si>
  <si>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</si>
  <si>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</si>
  <si>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</si>
  <si>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</si>
  <si>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</si>
  <si>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</si>
  <si>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</si>
  <si>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</si>
  <si>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</si>
  <si>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</si>
  <si>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</si>
  <si>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</si>
  <si>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</si>
  <si>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</si>
  <si>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</si>
  <si>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</si>
  <si>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</si>
  <si>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</si>
  <si>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</si>
  <si>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</si>
  <si>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</si>
  <si>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</si>
  <si>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</si>
  <si>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</si>
  <si>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</si>
  <si>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</si>
  <si>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</si>
  <si>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</si>
  <si>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</si>
  <si>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</si>
  <si>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</si>
  <si>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</si>
  <si>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</si>
  <si>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</si>
  <si>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</si>
  <si>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</si>
  <si>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</si>
  <si>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</si>
  <si>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</si>
  <si>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</si>
  <si>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</si>
  <si>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</si>
  <si>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</si>
  <si>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</si>
  <si>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</si>
  <si>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</si>
  <si>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</si>
  <si>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</si>
  <si>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</si>
  <si>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</si>
  <si>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</si>
  <si>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</si>
  <si>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</si>
  <si>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</si>
  <si>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</si>
  <si>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</si>
  <si>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</si>
  <si>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</si>
  <si>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</si>
  <si>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</si>
  <si>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</si>
  <si>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</si>
  <si>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</si>
  <si>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</si>
  <si>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</si>
  <si>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</si>
  <si>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</si>
  <si>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</si>
  <si>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</si>
  <si>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</si>
  <si>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</si>
  <si>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</si>
  <si>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</si>
  <si>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</si>
  <si>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</si>
  <si>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</si>
  <si>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</si>
  <si>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</si>
  <si>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</si>
  <si>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</si>
  <si>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</si>
  <si>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</si>
  <si>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</si>
  <si>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</si>
  <si>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</si>
  <si>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</si>
  <si>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</si>
  <si>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</si>
  <si>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</si>
  <si>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</si>
  <si>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</si>
  <si>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</si>
  <si>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</si>
  <si>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</si>
  <si>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</si>
  <si>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</si>
  <si>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</si>
  <si>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</si>
  <si>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</si>
  <si>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</si>
  <si>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</si>
  <si>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</si>
  <si>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</si>
  <si>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</si>
  <si>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</si>
  <si>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</si>
  <si>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</si>
  <si>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</si>
  <si>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</si>
  <si>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</si>
  <si>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</si>
  <si>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</si>
  <si>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</si>
  <si>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</si>
  <si>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</si>
  <si>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</si>
  <si>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</si>
  <si>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</si>
  <si>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</si>
  <si>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</si>
  <si>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</si>
  <si>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</si>
  <si>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</si>
  <si>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</si>
  <si>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</si>
  <si>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</si>
  <si>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</si>
  <si>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</si>
  <si>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</si>
  <si>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</si>
  <si>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</si>
  <si>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</si>
  <si>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</si>
  <si>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</si>
  <si>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</si>
  <si>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</si>
  <si>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</si>
  <si>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</si>
  <si>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</si>
  <si>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</si>
  <si>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</si>
  <si>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</si>
  <si>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</si>
  <si>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</si>
  <si>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</si>
  <si>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</si>
  <si>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</si>
  <si>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</si>
  <si>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</si>
  <si>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</si>
  <si>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</si>
  <si>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</si>
  <si>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</si>
  <si>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</si>
  <si>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</si>
  <si>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</si>
  <si>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</si>
  <si>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</si>
  <si>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</si>
  <si>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</si>
  <si>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</si>
  <si>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</si>
  <si>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</si>
  <si>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</si>
  <si>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</si>
  <si>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</si>
  <si>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</si>
  <si>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</si>
  <si>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</si>
  <si>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</si>
  <si>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</si>
  <si>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</si>
  <si>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</si>
  <si>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</si>
  <si>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</si>
  <si>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</si>
  <si>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</si>
  <si>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</si>
  <si>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</si>
  <si>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</si>
  <si>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</si>
  <si>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</si>
  <si>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</si>
  <si>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</si>
  <si>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</si>
  <si>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</si>
  <si>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</si>
  <si>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</si>
  <si>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</si>
  <si>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</si>
  <si>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</si>
  <si>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</si>
  <si>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</si>
  <si>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</si>
  <si>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</si>
  <si>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</si>
  <si>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</si>
  <si>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</si>
  <si>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</si>
  <si>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</si>
  <si>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</si>
  <si>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</si>
  <si>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</si>
  <si>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</si>
  <si>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</si>
  <si>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</si>
  <si>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</si>
  <si>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</si>
  <si>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</si>
  <si>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</si>
  <si>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</si>
  <si>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</si>
  <si>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</si>
  <si>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</si>
  <si>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</si>
  <si>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</si>
  <si>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</si>
  <si>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</si>
  <si>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</si>
  <si>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</si>
  <si>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</si>
  <si>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</si>
  <si>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</si>
  <si>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</si>
  <si>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</si>
  <si>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</si>
  <si>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</si>
  <si>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</si>
  <si>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</si>
  <si>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</si>
  <si>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</si>
  <si>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</si>
  <si>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</si>
  <si>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</si>
  <si>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</si>
  <si>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</si>
  <si>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</si>
  <si>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</si>
  <si>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</si>
  <si>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</si>
  <si>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</si>
  <si>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</si>
  <si>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</si>
  <si>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</si>
  <si>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</si>
  <si>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</si>
  <si>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</si>
  <si>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</si>
  <si>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</si>
  <si>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</si>
  <si>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</si>
  <si>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</si>
  <si>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</si>
  <si>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</si>
  <si>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</si>
  <si>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</si>
  <si>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</si>
  <si>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</si>
  <si>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</si>
  <si>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</si>
  <si>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</si>
  <si>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</si>
  <si>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</si>
  <si>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</si>
  <si>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</si>
  <si>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</si>
  <si>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</si>
  <si>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</si>
  <si>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</si>
  <si>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</si>
  <si>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</si>
  <si>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</si>
  <si>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</si>
  <si>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</si>
  <si>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</si>
  <si>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</si>
  <si>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</si>
  <si>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</si>
  <si>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</si>
  <si>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</si>
  <si>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</si>
  <si>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</si>
  <si>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</si>
  <si>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</si>
  <si>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</si>
  <si>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</si>
  <si>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</si>
  <si>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</si>
  <si>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</si>
  <si>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</si>
  <si>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</si>
  <si>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</si>
  <si>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</si>
  <si>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</si>
  <si>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</si>
  <si>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</si>
  <si>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</si>
  <si>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</si>
  <si>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</si>
  <si>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</si>
  <si>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</si>
  <si>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</si>
  <si>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</si>
  <si>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</si>
  <si>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</si>
  <si>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</si>
  <si>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</si>
  <si>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</si>
  <si>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</si>
  <si>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</si>
  <si>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</si>
  <si>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</si>
  <si>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</si>
  <si>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</si>
  <si>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</si>
  <si>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</si>
  <si>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</si>
  <si>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</si>
  <si>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</si>
  <si>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</si>
  <si>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</si>
  <si>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</si>
  <si>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</si>
  <si>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</si>
  <si>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</si>
  <si>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</si>
  <si>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</si>
  <si>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</si>
  <si>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</si>
  <si>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</si>
  <si>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</si>
  <si>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</si>
  <si>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</si>
  <si>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</si>
  <si>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</si>
  <si>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</si>
  <si>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</si>
  <si>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</si>
  <si>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</si>
  <si>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</si>
  <si>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</si>
  <si>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</si>
  <si>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</si>
  <si>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</si>
  <si>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</si>
  <si>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</si>
  <si>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</si>
  <si>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</si>
  <si>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</si>
  <si>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</si>
  <si>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</si>
  <si>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</si>
  <si>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</si>
  <si>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</si>
  <si>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</si>
  <si>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</si>
  <si>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</si>
  <si>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</si>
  <si>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</si>
  <si>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</si>
  <si>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</si>
  <si>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</si>
  <si>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</si>
  <si>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</si>
  <si>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</si>
  <si>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</si>
  <si>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</si>
  <si>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</si>
  <si>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</si>
  <si>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</si>
  <si>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</si>
  <si>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</si>
  <si>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</si>
  <si>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</si>
  <si>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</si>
  <si>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</si>
  <si>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</si>
  <si>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</si>
  <si>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</si>
  <si>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</si>
  <si>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</si>
  <si>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</si>
  <si>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</si>
  <si>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</si>
  <si>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</si>
  <si>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</si>
  <si>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</si>
  <si>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</si>
  <si>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</si>
  <si>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</si>
  <si>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</si>
  <si>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</si>
  <si>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</si>
  <si>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</si>
  <si>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</si>
  <si>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</si>
  <si>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</si>
  <si>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</si>
  <si>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</si>
  <si>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</si>
  <si>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</si>
  <si>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</si>
  <si>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</si>
  <si>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</si>
  <si>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</si>
  <si>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</si>
  <si>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</si>
  <si>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</si>
  <si>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</si>
  <si>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</si>
  <si>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</si>
  <si>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</si>
  <si>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</si>
  <si>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</si>
  <si>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</si>
  <si>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</si>
  <si>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</si>
  <si>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</si>
  <si>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</si>
  <si>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</si>
  <si>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</si>
  <si>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</si>
  <si>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</si>
  <si>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</si>
  <si>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</si>
  <si>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</si>
  <si>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</si>
  <si>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</si>
  <si>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</si>
  <si>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</si>
  <si>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</si>
  <si>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</si>
  <si>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</si>
  <si>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</si>
  <si>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</si>
  <si>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</si>
  <si>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</si>
  <si>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</si>
  <si>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</si>
  <si>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</si>
  <si>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</si>
  <si>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</si>
  <si>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</si>
  <si>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</si>
  <si>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</si>
  <si>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</si>
  <si>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</si>
  <si>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</si>
  <si>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</si>
  <si>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</si>
  <si>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</si>
  <si>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</si>
  <si>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</si>
  <si>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</si>
  <si>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</si>
  <si>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</si>
  <si>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</si>
  <si>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</si>
  <si>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</si>
  <si>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</si>
  <si>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</si>
  <si>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</si>
  <si>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</si>
  <si>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</si>
  <si>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</si>
  <si>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</si>
  <si>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</si>
  <si>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</si>
  <si>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</si>
  <si>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</si>
  <si>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</si>
  <si>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</si>
  <si>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</si>
  <si>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</si>
  <si>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</si>
  <si>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</si>
  <si>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</si>
  <si>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</si>
  <si>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</si>
  <si>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</si>
  <si>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</si>
  <si>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</si>
  <si>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</si>
  <si>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</si>
  <si>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</si>
  <si>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</si>
  <si>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</si>
  <si>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</si>
  <si>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</si>
  <si>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</si>
  <si>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</si>
  <si>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</si>
  <si>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</si>
  <si>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</si>
  <si>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</si>
  <si>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</si>
  <si>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</si>
  <si>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</si>
  <si>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</si>
  <si>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</si>
  <si>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</si>
  <si>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</si>
  <si>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</si>
  <si>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</si>
  <si>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</si>
  <si>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</si>
  <si>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</si>
  <si>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</si>
  <si>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</si>
  <si>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</si>
  <si>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</si>
  <si>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</si>
  <si>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</si>
  <si>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</si>
  <si>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</si>
  <si>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</si>
  <si>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</si>
  <si>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</si>
  <si>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</si>
  <si>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</si>
  <si>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</si>
  <si>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</si>
  <si>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</si>
  <si>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</si>
  <si>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</si>
  <si>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</si>
  <si>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</si>
  <si>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</si>
  <si>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</si>
  <si>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</si>
  <si>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</si>
  <si>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</si>
  <si>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</si>
  <si>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</si>
  <si>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</si>
  <si>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</si>
  <si>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</si>
  <si>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</si>
  <si>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</si>
  <si>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</si>
  <si>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</si>
  <si>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</si>
  <si>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</si>
  <si>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</si>
  <si>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</si>
  <si>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</si>
  <si>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</si>
  <si>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</si>
  <si>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</si>
  <si>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</si>
  <si>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</si>
  <si>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</si>
  <si>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</si>
  <si>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</si>
  <si>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</si>
  <si>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</si>
  <si>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</si>
  <si>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</si>
  <si>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</si>
  <si>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</si>
  <si>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</si>
  <si>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</si>
  <si>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</si>
  <si>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</si>
  <si>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</si>
  <si>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</si>
  <si>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</si>
  <si>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</si>
  <si>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</si>
  <si>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</si>
  <si>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</si>
  <si>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</si>
  <si>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</si>
  <si>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</si>
  <si>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</si>
  <si>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</si>
  <si>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</si>
  <si>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</si>
  <si>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</si>
  <si>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</si>
  <si>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</si>
  <si>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</si>
  <si>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</si>
  <si>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</si>
  <si>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</si>
  <si>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</si>
  <si>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</si>
  <si>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</si>
  <si>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</si>
  <si>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</si>
  <si>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</si>
  <si>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</si>
  <si>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</si>
  <si>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</si>
  <si>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</si>
  <si>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</si>
  <si>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</si>
  <si>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</si>
  <si>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</si>
  <si>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</si>
  <si>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</si>
  <si>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</si>
  <si>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</si>
  <si>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</si>
  <si>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</si>
  <si>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</si>
  <si>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</si>
  <si>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</si>
  <si>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</si>
  <si>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</si>
  <si>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</si>
  <si>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</si>
  <si>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</si>
  <si>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</si>
  <si>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</si>
  <si>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</si>
  <si>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</si>
  <si>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</si>
  <si>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</si>
  <si>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</si>
  <si>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</si>
  <si>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</si>
  <si>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</si>
  <si>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</si>
  <si>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</si>
  <si>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</si>
  <si>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</si>
  <si>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</si>
  <si>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</si>
  <si>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</si>
  <si>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</si>
  <si>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</si>
  <si>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</si>
  <si>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</si>
  <si>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</si>
  <si>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</si>
  <si>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</si>
  <si>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</si>
  <si>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</si>
  <si>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</si>
  <si>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</si>
  <si>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</si>
  <si>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</si>
  <si>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</si>
  <si>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</si>
  <si>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</si>
  <si>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</si>
  <si>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</si>
  <si>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</si>
  <si>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</si>
  <si>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</si>
  <si>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</si>
  <si>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</si>
  <si>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</si>
  <si>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</si>
  <si>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</si>
  <si>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</si>
  <si>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</si>
  <si>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</si>
  <si>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</si>
  <si>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</si>
  <si>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</si>
  <si>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</si>
  <si>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</si>
  <si>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</si>
  <si>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</si>
  <si>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</si>
  <si>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</si>
  <si>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</si>
  <si>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</si>
  <si>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</si>
  <si>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</si>
  <si>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</si>
  <si>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</si>
  <si>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</si>
  <si>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</si>
  <si>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</si>
  <si>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</si>
  <si>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</si>
  <si>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</si>
  <si>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</si>
  <si>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</si>
  <si>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</si>
  <si>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</si>
  <si>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</si>
  <si>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</si>
  <si>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</si>
  <si>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</si>
  <si>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</si>
  <si>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</si>
  <si>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</si>
  <si>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</si>
  <si>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</si>
  <si>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</si>
  <si>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</si>
  <si>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</si>
  <si>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</si>
  <si>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</si>
  <si>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</si>
  <si>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</si>
  <si>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</si>
  <si>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</si>
  <si>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</si>
  <si>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</si>
  <si>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</si>
  <si>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</si>
  <si>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</si>
  <si>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</si>
  <si>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</si>
  <si>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</si>
  <si>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</si>
  <si>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</si>
  <si>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</si>
  <si>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</si>
  <si>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</si>
  <si>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</si>
  <si>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</si>
  <si>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</si>
  <si>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</si>
  <si>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</si>
  <si>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</si>
  <si>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</si>
  <si>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</si>
  <si>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</si>
  <si>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</si>
  <si>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</si>
  <si>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</si>
  <si>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</si>
  <si>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</si>
  <si>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</si>
  <si>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</si>
  <si>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</si>
  <si>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</si>
  <si>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</si>
  <si>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</si>
  <si>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</si>
  <si>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</si>
  <si>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</si>
  <si>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</si>
  <si>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</si>
  <si>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</si>
  <si>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</si>
  <si>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</si>
  <si>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</si>
  <si>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</si>
  <si>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</si>
  <si>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</si>
  <si>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</si>
  <si>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</si>
  <si>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</si>
  <si>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</si>
  <si>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</si>
  <si>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</si>
  <si>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</si>
  <si>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</si>
  <si>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</si>
  <si>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</si>
  <si>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</si>
  <si>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</si>
  <si>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</si>
  <si>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</si>
  <si>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</si>
  <si>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</si>
  <si>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</si>
  <si>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</si>
  <si>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</si>
  <si>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</si>
  <si>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</si>
  <si>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</si>
  <si>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</si>
  <si>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</si>
  <si>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</si>
  <si>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</si>
  <si>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</si>
  <si>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</si>
  <si>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</si>
  <si>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</si>
  <si>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</si>
  <si>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</si>
  <si>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</si>
  <si>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</si>
  <si>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</si>
  <si>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</si>
  <si>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</si>
  <si>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</si>
  <si>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</si>
  <si>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</si>
  <si>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</si>
  <si>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</si>
  <si>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</si>
  <si>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</si>
  <si>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</si>
  <si>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</si>
  <si>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</si>
  <si>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</si>
  <si>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</si>
  <si>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</si>
  <si>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</si>
  <si>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</si>
  <si>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</si>
  <si>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</si>
  <si>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</si>
  <si>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</si>
  <si>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</si>
  <si>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</si>
  <si>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</si>
  <si>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</si>
  <si>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</si>
  <si>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</si>
  <si>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</si>
  <si>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</si>
  <si>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</si>
  <si>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</si>
  <si>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</si>
  <si>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</si>
  <si>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</si>
  <si>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</si>
  <si>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</si>
  <si>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</si>
  <si>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</si>
  <si>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</si>
  <si>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</si>
  <si>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</si>
  <si>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</si>
  <si>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</si>
  <si>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</si>
  <si>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</si>
  <si>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</si>
  <si>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</si>
  <si>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</si>
  <si>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</si>
  <si>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</si>
  <si>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</si>
  <si>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</si>
  <si>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</si>
  <si>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</si>
  <si>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</si>
  <si>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</si>
  <si>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</si>
  <si>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</si>
  <si>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</si>
  <si>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</si>
  <si>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</si>
  <si>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</si>
  <si>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</si>
  <si>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</si>
  <si>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</si>
  <si>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</si>
  <si>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</si>
  <si>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</si>
  <si>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</si>
  <si>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</si>
  <si>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</si>
  <si>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</si>
  <si>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</si>
  <si>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</si>
  <si>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</si>
  <si>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</si>
  <si>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</si>
  <si>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</si>
  <si>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</si>
  <si>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</si>
  <si>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</si>
  <si>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</si>
  <si>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</si>
  <si>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</si>
  <si>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</si>
  <si>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</si>
  <si>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</si>
  <si>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</si>
  <si>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</si>
  <si>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</si>
  <si>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</si>
  <si>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</si>
  <si>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</si>
  <si>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</si>
  <si>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</si>
  <si>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</si>
  <si>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</si>
  <si>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</si>
  <si>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</si>
  <si>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</si>
  <si>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</si>
  <si>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</si>
  <si>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</si>
  <si>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</si>
  <si>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</si>
  <si>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</si>
  <si>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</si>
  <si>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</si>
  <si>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</si>
  <si>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</si>
  <si>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</si>
  <si>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</si>
  <si>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</si>
  <si>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</si>
  <si>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</si>
  <si>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</si>
  <si>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</si>
  <si>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</si>
  <si>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</si>
  <si>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</si>
  <si>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</si>
  <si>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</si>
  <si>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</si>
  <si>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</si>
  <si>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</si>
  <si>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</si>
  <si>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</si>
  <si>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</si>
  <si>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</si>
  <si>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</si>
  <si>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</si>
  <si>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</si>
  <si>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</si>
  <si>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</si>
  <si>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</si>
  <si>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</si>
  <si>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</si>
  <si>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</si>
  <si>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</si>
  <si>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</si>
  <si>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</si>
  <si>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</si>
  <si>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</si>
  <si>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</si>
  <si>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</si>
  <si>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</si>
  <si>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</si>
  <si>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</si>
  <si>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</si>
  <si>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</si>
  <si>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</si>
  <si>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</si>
  <si>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</si>
  <si>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</si>
  <si>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</si>
  <si>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</si>
  <si>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</si>
  <si>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</si>
  <si>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</si>
  <si>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</si>
  <si>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</si>
  <si>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</si>
  <si>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</si>
  <si>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</si>
  <si>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</si>
  <si>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</si>
  <si>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</si>
  <si>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</si>
  <si>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</si>
  <si>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</si>
  <si>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</si>
  <si>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</si>
  <si>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</si>
  <si>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</si>
  <si>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</si>
  <si>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</si>
  <si>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</si>
  <si>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</si>
  <si>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</si>
  <si>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</si>
  <si>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</si>
  <si>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</si>
  <si>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</si>
  <si>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</si>
  <si>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</si>
  <si>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</si>
  <si>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</si>
  <si>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</si>
  <si>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</si>
  <si>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</si>
  <si>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</si>
  <si>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</si>
  <si>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</si>
  <si>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</si>
  <si>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</si>
  <si>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</si>
  <si>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</si>
  <si>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</si>
  <si>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</si>
  <si>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</si>
  <si>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</si>
  <si>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</si>
  <si>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</si>
  <si>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</si>
  <si>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</si>
  <si>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</si>
  <si>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</si>
  <si>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</si>
  <si>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</si>
  <si>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</si>
  <si>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</si>
  <si>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</si>
  <si>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</si>
  <si>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</si>
  <si>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</si>
  <si>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</si>
  <si>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</si>
  <si>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</si>
  <si>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</si>
  <si>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</si>
  <si>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</si>
  <si>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</si>
  <si>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</si>
  <si>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</si>
  <si>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</si>
  <si>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</si>
  <si>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</si>
  <si>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</si>
  <si>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</si>
  <si>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</si>
  <si>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</si>
  <si>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</si>
  <si>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</si>
  <si>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</si>
  <si>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</si>
  <si>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</si>
  <si>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</si>
  <si>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</si>
  <si>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</si>
  <si>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</si>
  <si>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</si>
  <si>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</si>
  <si>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</si>
  <si>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</si>
  <si>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</si>
  <si>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</si>
  <si>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</si>
  <si>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</si>
  <si>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</si>
  <si>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</si>
  <si>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</si>
  <si>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</si>
  <si>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</si>
  <si>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</si>
  <si>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</si>
  <si>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</si>
  <si>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</si>
  <si>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</si>
  <si>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</si>
  <si>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</si>
  <si>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</si>
  <si>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</si>
  <si>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</si>
  <si>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</si>
  <si>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</si>
  <si>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</si>
  <si>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</si>
  <si>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</si>
  <si>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</si>
  <si>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</si>
  <si>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</si>
  <si>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</si>
  <si>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</si>
  <si>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</si>
  <si>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</si>
  <si>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</si>
  <si>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</si>
  <si>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</si>
  <si>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</si>
  <si>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</si>
  <si>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</si>
  <si>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</si>
  <si>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</si>
  <si>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</si>
  <si>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</si>
  <si>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</si>
  <si>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</si>
  <si>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</si>
  <si>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</si>
  <si>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</si>
  <si>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</si>
  <si>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</si>
  <si>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</si>
  <si>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</si>
  <si>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</si>
  <si>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</si>
  <si>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</si>
  <si>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</si>
  <si>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</si>
  <si>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</si>
  <si>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</si>
  <si>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</si>
  <si>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</si>
  <si>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</si>
  <si>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</si>
  <si>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</si>
  <si>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</si>
  <si>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</si>
  <si>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</si>
  <si>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</si>
  <si>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</si>
  <si>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</si>
  <si>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</si>
  <si>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</si>
  <si>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</si>
  <si>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</si>
  <si>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</si>
  <si>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</si>
  <si>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</si>
  <si>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</si>
  <si>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</si>
  <si>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</si>
  <si>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</si>
  <si>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</si>
  <si>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</si>
  <si>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</si>
  <si>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</si>
  <si>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</si>
  <si>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</si>
  <si>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</si>
  <si>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</si>
  <si>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</si>
  <si>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</si>
  <si>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</si>
  <si>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</si>
  <si>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</si>
  <si>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</si>
  <si>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</si>
  <si>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</si>
  <si>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</si>
  <si>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</si>
  <si>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</si>
  <si>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</si>
  <si>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</si>
  <si>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</si>
  <si>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</si>
  <si>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</si>
  <si>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</si>
  <si>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</si>
  <si>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</si>
  <si>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</si>
  <si>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</si>
  <si>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</si>
  <si>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</si>
  <si>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</si>
  <si>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</si>
  <si>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</si>
  <si>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</si>
  <si>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</si>
  <si>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</si>
  <si>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</si>
  <si>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</si>
  <si>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</si>
  <si>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</si>
  <si>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</si>
  <si>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</si>
  <si>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</si>
  <si>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</si>
  <si>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</si>
  <si>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</si>
  <si>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</si>
  <si>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</si>
  <si>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</si>
  <si>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</si>
  <si>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</si>
  <si>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</si>
  <si>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</si>
  <si>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</si>
  <si>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</si>
  <si>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</si>
  <si>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</si>
  <si>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</si>
  <si>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</si>
  <si>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</si>
  <si>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</si>
  <si>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</si>
  <si>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</si>
  <si>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</si>
  <si>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</si>
  <si>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</si>
  <si>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</si>
  <si>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</si>
  <si>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</si>
  <si>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</si>
  <si>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</si>
  <si>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</si>
  <si>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</si>
  <si>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</si>
  <si>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</si>
  <si>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</si>
  <si>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</si>
  <si>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</si>
  <si>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</si>
  <si>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</si>
  <si>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</si>
  <si>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</si>
  <si>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</si>
  <si>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</si>
  <si>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</si>
  <si>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</si>
  <si>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</si>
  <si>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</si>
  <si>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</si>
  <si>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</si>
  <si>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</si>
  <si>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</si>
  <si>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</si>
  <si>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</si>
  <si>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</si>
  <si>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</si>
  <si>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</si>
  <si>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</si>
  <si>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</si>
  <si>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</si>
  <si>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</si>
  <si>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</si>
  <si>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</si>
  <si>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</si>
  <si>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</si>
  <si>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</si>
  <si>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</si>
  <si>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</si>
  <si>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</si>
  <si>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</si>
  <si>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</si>
  <si>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</si>
  <si>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</si>
  <si>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</si>
  <si>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</si>
  <si>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</si>
  <si>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</si>
  <si>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</si>
  <si>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</si>
  <si>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</si>
  <si>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</si>
  <si>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</si>
  <si>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</si>
  <si>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</si>
  <si>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</si>
  <si>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</si>
  <si>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</si>
  <si>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</si>
  <si>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</si>
  <si>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</si>
  <si>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</si>
  <si>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</si>
  <si>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</si>
  <si>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</si>
  <si>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</si>
  <si>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</si>
  <si>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</si>
  <si>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</si>
  <si>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</si>
  <si>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</si>
  <si>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</si>
  <si>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</si>
  <si>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</si>
  <si>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</si>
  <si>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</si>
  <si>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</si>
  <si>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</si>
  <si>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</si>
  <si>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</si>
  <si>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</si>
  <si>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</si>
  <si>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</si>
  <si>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</si>
  <si>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</si>
  <si>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</si>
  <si>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</si>
  <si>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</si>
  <si>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</si>
  <si>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</si>
  <si>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</si>
  <si>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</si>
  <si>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</si>
  <si>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</si>
  <si>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</si>
  <si>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</si>
  <si>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</si>
  <si>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</si>
  <si>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</si>
  <si>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</si>
  <si>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</si>
  <si>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</si>
  <si>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</si>
  <si>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</si>
  <si>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</si>
  <si>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</si>
  <si>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</si>
  <si>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</si>
  <si>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</si>
  <si>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</si>
  <si>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</si>
  <si>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</si>
  <si>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</si>
  <si>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</si>
  <si>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</si>
  <si>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</si>
  <si>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</si>
  <si>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</si>
  <si>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</si>
  <si>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</si>
  <si>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</si>
  <si>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</si>
  <si>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</si>
  <si>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</si>
  <si>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</si>
  <si>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</si>
  <si>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</si>
  <si>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</si>
  <si>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</si>
  <si>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</si>
  <si>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</si>
  <si>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</si>
  <si>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</si>
  <si>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</si>
  <si>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</si>
  <si>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</si>
  <si>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</si>
  <si>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</si>
  <si>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</si>
  <si>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</si>
  <si>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</si>
  <si>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</si>
  <si>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</si>
  <si>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</si>
  <si>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</si>
  <si>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</si>
  <si>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</si>
  <si>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</si>
  <si>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</si>
  <si>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</si>
  <si>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</si>
  <si>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</si>
  <si>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</si>
  <si>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</si>
  <si>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</si>
  <si>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</si>
  <si>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</si>
  <si>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</si>
  <si>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</si>
  <si>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</si>
  <si>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</si>
  <si>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</si>
  <si>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</si>
  <si>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</si>
  <si>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</si>
  <si>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</si>
  <si>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</si>
  <si>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</si>
  <si>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</si>
  <si>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</si>
  <si>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</si>
  <si>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</si>
  <si>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</si>
  <si>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</si>
  <si>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</si>
  <si>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</si>
  <si>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</si>
  <si>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</si>
  <si>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</si>
  <si>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</si>
  <si>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</si>
  <si>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</si>
  <si>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</si>
  <si>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</si>
  <si>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</si>
  <si>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</si>
  <si>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</si>
  <si>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</si>
  <si>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</si>
  <si>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</si>
  <si>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</si>
  <si>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</si>
  <si>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</si>
  <si>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</si>
  <si>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</si>
  <si>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</si>
  <si>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</si>
  <si>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</si>
  <si>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</si>
  <si>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</si>
  <si>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</si>
  <si>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</si>
  <si>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</si>
  <si>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</si>
  <si>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</si>
  <si>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</si>
  <si>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</si>
  <si>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</si>
  <si>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</si>
  <si>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</si>
  <si>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</si>
  <si>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</si>
  <si>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</si>
  <si>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</si>
  <si>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</si>
  <si>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</si>
  <si>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</si>
  <si>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</si>
  <si>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</si>
  <si>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</si>
  <si>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</si>
  <si>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</si>
  <si>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</si>
  <si>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</si>
  <si>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</si>
  <si>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</si>
  <si>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</si>
  <si>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</si>
  <si>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</si>
  <si>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</si>
  <si>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</si>
  <si>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</si>
  <si>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</si>
  <si>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</si>
  <si>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</si>
  <si>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</si>
  <si>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</si>
  <si>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</si>
  <si>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</si>
  <si>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</si>
  <si>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</si>
  <si>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</si>
  <si>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</si>
  <si>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</si>
  <si>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</si>
  <si>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</si>
  <si>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</si>
  <si>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</si>
  <si>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</si>
  <si>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</si>
  <si>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</si>
  <si>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</si>
  <si>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</si>
  <si>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</si>
  <si>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</si>
  <si>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</si>
  <si>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</si>
  <si>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</si>
  <si>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</si>
  <si>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</si>
  <si>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</si>
  <si>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</si>
  <si>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</si>
  <si>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</si>
  <si>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</si>
  <si>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</si>
  <si>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</si>
  <si>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</si>
  <si>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</si>
  <si>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</si>
  <si>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</si>
  <si>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</si>
  <si>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</si>
  <si>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</si>
  <si>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</si>
  <si>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</si>
  <si>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</si>
  <si>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</si>
  <si>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</si>
  <si>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</si>
  <si>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</si>
  <si>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</si>
  <si>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</si>
  <si>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</si>
  <si>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</si>
  <si>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</si>
  <si>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</si>
  <si>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</si>
  <si>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</si>
  <si>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</si>
  <si>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</si>
  <si>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</si>
  <si>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</si>
  <si>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</si>
  <si>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</si>
  <si>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</si>
  <si>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</si>
  <si>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</si>
  <si>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</si>
  <si>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</si>
  <si>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</si>
  <si>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</si>
  <si>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</si>
  <si>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</si>
  <si>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</si>
  <si>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</si>
  <si>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</si>
  <si>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</si>
  <si>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</si>
  <si>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</si>
  <si>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</si>
  <si>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</si>
  <si>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</si>
  <si>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</si>
  <si>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</si>
  <si>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</si>
  <si>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</si>
  <si>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</si>
  <si>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</si>
  <si>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</si>
  <si>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</si>
  <si>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</si>
  <si>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</si>
  <si>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</si>
  <si>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</si>
  <si>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</si>
  <si>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</si>
  <si>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</si>
  <si>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</si>
  <si>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</si>
  <si>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</si>
  <si>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</si>
  <si>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</si>
  <si>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</si>
  <si>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</si>
  <si>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</si>
  <si>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</si>
  <si>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</si>
  <si>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</si>
  <si>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</si>
  <si>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</si>
  <si>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</si>
  <si>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</si>
  <si>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</si>
  <si>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</si>
  <si>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</si>
  <si>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</si>
  <si>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</si>
  <si>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</si>
  <si>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</si>
  <si>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</si>
  <si>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</si>
  <si>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</si>
  <si>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</si>
  <si>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</si>
  <si>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</si>
  <si>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</si>
  <si>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</si>
  <si>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</si>
  <si>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</si>
  <si>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</si>
  <si>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</si>
  <si>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</si>
  <si>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</si>
  <si>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</si>
  <si>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</si>
  <si>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</si>
  <si>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</si>
  <si>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</si>
  <si>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</si>
  <si>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</si>
  <si>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</si>
  <si>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</si>
  <si>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</si>
  <si>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</si>
  <si>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</si>
  <si>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</si>
  <si>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</si>
  <si>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</si>
  <si>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</si>
  <si>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</si>
  <si>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</si>
  <si>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</si>
  <si>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</si>
  <si>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</si>
  <si>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</si>
  <si>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</si>
  <si>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</si>
  <si>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</si>
  <si>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</si>
  <si>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</si>
  <si>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</si>
  <si>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</si>
  <si>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</si>
  <si>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</si>
  <si>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</si>
  <si>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</si>
  <si>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</si>
  <si>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</si>
  <si>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</si>
  <si>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</si>
  <si>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</si>
  <si>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</si>
  <si>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</si>
  <si>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</si>
  <si>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</si>
  <si>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</si>
  <si>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</si>
  <si>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</si>
  <si>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</si>
  <si>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</si>
  <si>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</si>
  <si>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</si>
  <si>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</si>
  <si>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</si>
  <si>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</si>
  <si>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</si>
  <si>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</si>
  <si>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</si>
  <si>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</si>
  <si>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</si>
  <si>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</si>
  <si>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</si>
  <si>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</si>
  <si>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</si>
  <si>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</si>
  <si>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</si>
  <si>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</si>
  <si>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</si>
  <si>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</si>
  <si>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</si>
  <si>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</si>
  <si>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</si>
  <si>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</si>
  <si>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</si>
  <si>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</si>
  <si>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</si>
  <si>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</si>
  <si>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</si>
  <si>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</si>
  <si>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</si>
  <si>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</si>
  <si>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</si>
  <si>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</si>
  <si>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</si>
  <si>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</si>
  <si>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</si>
  <si>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</si>
  <si>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</si>
  <si>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</si>
  <si>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</si>
  <si>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</si>
  <si>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</si>
  <si>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</si>
  <si>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</si>
  <si>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</si>
  <si>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</si>
  <si>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</si>
  <si>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</si>
  <si>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</si>
  <si>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</si>
  <si>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</si>
  <si>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</si>
  <si>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</si>
  <si>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</si>
  <si>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</si>
  <si>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</si>
  <si>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</si>
  <si>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</si>
  <si>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</si>
  <si>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</si>
  <si>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</si>
  <si>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</si>
  <si>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</si>
  <si>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</si>
  <si>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</si>
  <si>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</si>
  <si>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</si>
  <si>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</si>
  <si>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</si>
  <si>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</si>
  <si>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</si>
  <si>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</si>
  <si>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</si>
  <si>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</si>
  <si>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</si>
  <si>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</si>
  <si>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</si>
  <si>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</si>
  <si>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</si>
  <si>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</si>
  <si>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</si>
  <si>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</si>
  <si>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</si>
  <si>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</si>
  <si>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</si>
  <si>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</si>
  <si>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</si>
  <si>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</si>
  <si>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</si>
  <si>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</si>
  <si>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</si>
  <si>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</si>
  <si>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</si>
  <si>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</si>
  <si>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</si>
  <si>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</si>
  <si>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</si>
  <si>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</si>
  <si>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</si>
  <si>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</si>
  <si>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</si>
  <si>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</si>
  <si>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</si>
  <si>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</si>
  <si>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</si>
  <si>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</si>
  <si>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</si>
  <si>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</si>
  <si>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</si>
  <si>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</si>
  <si>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</si>
  <si>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</si>
  <si>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</si>
  <si>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</si>
  <si>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</si>
  <si>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</si>
  <si>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</si>
  <si>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</si>
  <si>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</si>
  <si>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</si>
  <si>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</si>
  <si>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</si>
  <si>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</si>
  <si>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</si>
  <si>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</si>
  <si>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</si>
  <si>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</si>
  <si>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</si>
  <si>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</si>
  <si>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</si>
  <si>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</si>
  <si>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</si>
  <si>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</si>
  <si>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</si>
  <si>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</si>
  <si>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</si>
  <si>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</si>
  <si>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</si>
  <si>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</si>
  <si>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</si>
  <si>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</si>
  <si>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</si>
  <si>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</si>
  <si>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</si>
  <si>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</si>
  <si>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</si>
  <si>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</si>
  <si>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</si>
  <si>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</si>
  <si>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</si>
  <si>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</si>
  <si>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</si>
  <si>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</si>
  <si>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</si>
  <si>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</si>
  <si>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</si>
  <si>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</si>
  <si>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</si>
  <si>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</si>
  <si>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</si>
  <si>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</si>
  <si>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</si>
  <si>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</si>
  <si>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</si>
  <si>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</si>
  <si>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</si>
  <si>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</si>
  <si>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</si>
  <si>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</si>
  <si>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</si>
  <si>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</si>
  <si>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</si>
  <si>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</si>
  <si>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</si>
  <si>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</si>
  <si>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</si>
  <si>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</si>
  <si>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</si>
  <si>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</si>
  <si>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</si>
  <si>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</si>
  <si>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</si>
  <si>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</si>
  <si>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</si>
  <si>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</si>
  <si>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</si>
  <si>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</si>
  <si>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</si>
  <si>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</si>
  <si>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</si>
  <si>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</si>
  <si>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</si>
  <si>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</si>
  <si>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</si>
  <si>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</si>
  <si>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</si>
  <si>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</si>
  <si>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</si>
  <si>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</si>
  <si>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</si>
  <si>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</si>
  <si>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</si>
  <si>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</si>
  <si>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</si>
  <si>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</si>
  <si>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</si>
  <si>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</si>
  <si>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</si>
  <si>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</si>
  <si>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</si>
  <si>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</si>
  <si>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</si>
  <si>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</si>
  <si>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</si>
  <si>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</si>
  <si>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</si>
  <si>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</si>
  <si>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</si>
  <si>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</si>
  <si>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</si>
  <si>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</si>
  <si>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</si>
  <si>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</si>
  <si>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</si>
  <si>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</si>
  <si>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</si>
  <si>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</si>
  <si>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</si>
  <si>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</si>
  <si>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</si>
  <si>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</si>
  <si>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</si>
  <si>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</si>
  <si>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</si>
  <si>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</si>
  <si>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</si>
  <si>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</si>
  <si>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</si>
  <si>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</si>
  <si>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</si>
  <si>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</si>
  <si>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</si>
  <si>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</si>
  <si>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</si>
  <si>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</si>
  <si>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</si>
  <si>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</si>
  <si>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</si>
  <si>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</si>
  <si>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</si>
  <si>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</si>
  <si>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</si>
  <si>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</si>
  <si>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</si>
  <si>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</si>
  <si>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</si>
  <si>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</si>
  <si>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</si>
  <si>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</si>
  <si>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</si>
  <si>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</si>
  <si>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</si>
  <si>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</si>
  <si>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</si>
  <si>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</si>
  <si>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</si>
  <si>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</si>
  <si>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</si>
  <si>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</si>
  <si>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</si>
  <si>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</si>
  <si>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</si>
  <si>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</si>
  <si>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</si>
  <si>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</si>
  <si>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</si>
  <si>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</si>
  <si>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</si>
  <si>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</si>
  <si>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</si>
  <si>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</si>
  <si>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</si>
  <si>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</si>
  <si>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</si>
  <si>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</si>
  <si>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</si>
  <si>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</si>
  <si>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</si>
  <si>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</si>
  <si>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</si>
  <si>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</si>
  <si>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</si>
  <si>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</si>
  <si>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</si>
  <si>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</si>
  <si>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</si>
  <si>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</si>
  <si>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</si>
  <si>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</si>
  <si>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</si>
  <si>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</si>
  <si>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</si>
  <si>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</si>
  <si>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</si>
  <si>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</si>
  <si>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</si>
  <si>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</si>
  <si>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</si>
  <si>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</si>
  <si>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</si>
  <si>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</si>
  <si>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</si>
  <si>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</si>
  <si>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</si>
  <si>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</si>
  <si>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</si>
  <si>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</si>
  <si>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</si>
  <si>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</si>
  <si>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</si>
  <si>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</si>
  <si>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</si>
  <si>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</si>
  <si>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</si>
  <si>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</si>
  <si>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</si>
  <si>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</si>
  <si>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</si>
  <si>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</si>
  <si>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</si>
  <si>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</si>
  <si>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</si>
  <si>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</si>
  <si>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</si>
  <si>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</si>
  <si>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</si>
  <si>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</si>
  <si>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</si>
  <si>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</si>
  <si>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</si>
  <si>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</si>
  <si>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</si>
  <si>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</si>
  <si>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</si>
  <si>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</si>
  <si>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</si>
  <si>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</si>
  <si>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</si>
  <si>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</si>
  <si>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</si>
  <si>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</si>
  <si>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</si>
  <si>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</si>
  <si>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</si>
  <si>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</si>
  <si>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</si>
  <si>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</si>
  <si>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</si>
  <si>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</si>
  <si>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</si>
  <si>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</si>
  <si>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</si>
  <si>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</si>
  <si>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</si>
  <si>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</si>
  <si>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</si>
  <si>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</si>
  <si>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</si>
  <si>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</si>
  <si>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</si>
  <si>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</si>
  <si>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</si>
  <si>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</si>
  <si>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</si>
  <si>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</si>
  <si>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</si>
  <si>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</si>
  <si>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</si>
  <si>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</si>
  <si>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</si>
  <si>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</si>
  <si>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</si>
  <si>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</si>
  <si>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</si>
  <si>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</si>
  <si>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</si>
  <si>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</si>
  <si>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</si>
  <si>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</si>
  <si>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</si>
  <si>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</si>
  <si>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</si>
  <si>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</si>
  <si>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</si>
  <si>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</si>
  <si>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</si>
  <si>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</si>
  <si>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</si>
  <si>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</si>
  <si>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</si>
  <si>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</si>
  <si>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</si>
  <si>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</si>
  <si>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</si>
  <si>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</si>
  <si>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</si>
  <si>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</si>
  <si>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</si>
  <si>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</si>
  <si>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</si>
  <si>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</si>
  <si>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</si>
  <si>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</si>
  <si>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</si>
  <si>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</si>
  <si>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</si>
  <si>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</si>
  <si>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</si>
  <si>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</si>
  <si>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</si>
  <si>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</si>
  <si>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</si>
  <si>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</si>
  <si>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</si>
  <si>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</si>
  <si>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</si>
  <si>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</si>
  <si>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</si>
  <si>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</si>
  <si>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</si>
  <si>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</si>
  <si>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</si>
  <si>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</si>
  <si>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</si>
  <si>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</si>
  <si>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</si>
  <si>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</si>
  <si>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</si>
  <si>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</si>
  <si>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</si>
  <si>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</si>
  <si>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</si>
  <si>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</si>
  <si>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</si>
  <si>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</si>
  <si>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</si>
  <si>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</si>
  <si>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</si>
  <si>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</si>
  <si>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</si>
  <si>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</si>
  <si>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</si>
  <si>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</si>
  <si>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</si>
  <si>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</si>
  <si>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</si>
  <si>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</si>
  <si>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</si>
  <si>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</si>
  <si>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</si>
  <si>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</si>
  <si>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</si>
  <si>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</si>
  <si>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</si>
  <si>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</si>
  <si>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</si>
  <si>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</si>
  <si>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</si>
  <si>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</si>
  <si>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</si>
  <si>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</si>
  <si>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</si>
  <si>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</si>
  <si>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</si>
  <si>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</si>
  <si>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</si>
  <si>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</si>
  <si>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</si>
  <si>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</si>
  <si>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</si>
  <si>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</si>
  <si>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</si>
  <si>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</si>
  <si>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</si>
  <si>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</si>
  <si>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</si>
  <si>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</si>
  <si>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</si>
  <si>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</si>
  <si>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</si>
  <si>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</si>
  <si>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</si>
  <si>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</si>
  <si>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</si>
  <si>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</si>
  <si>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</si>
  <si>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</si>
  <si>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</si>
  <si>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</si>
  <si>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</si>
  <si>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</si>
  <si>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</si>
  <si>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</si>
  <si>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</si>
  <si>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</si>
  <si>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</si>
  <si>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</si>
  <si>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</si>
  <si>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</si>
  <si>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</si>
  <si>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</si>
  <si>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</si>
  <si>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</si>
  <si>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</si>
  <si>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</si>
  <si>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</si>
  <si>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</si>
  <si>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</si>
  <si>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</si>
  <si>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</si>
  <si>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</si>
  <si>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</si>
  <si>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</si>
  <si>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</si>
  <si>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</si>
  <si>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</si>
  <si>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</si>
  <si>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</si>
  <si>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</si>
  <si>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</si>
  <si>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</si>
  <si>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</si>
  <si>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</si>
  <si>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</si>
  <si>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</si>
  <si>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</si>
  <si>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</si>
  <si>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</si>
  <si>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</si>
  <si>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</si>
  <si>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</si>
  <si>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</si>
  <si>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</si>
  <si>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</si>
  <si>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</si>
  <si>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</si>
  <si>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</si>
  <si>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</si>
  <si>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</si>
  <si>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</si>
  <si>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</si>
  <si>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</si>
  <si>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</si>
  <si>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</si>
  <si>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</si>
  <si>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</si>
  <si>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</si>
  <si>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</si>
  <si>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</si>
  <si>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</si>
  <si>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</si>
  <si>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</si>
  <si>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</si>
  <si>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</si>
  <si>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</si>
  <si>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</si>
  <si>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</si>
  <si>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</si>
  <si>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</si>
  <si>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</si>
  <si>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</si>
  <si>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</si>
  <si>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</si>
  <si>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</si>
  <si>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</si>
  <si>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</si>
  <si>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</si>
  <si>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</si>
  <si>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</si>
  <si>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</si>
  <si>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</si>
  <si>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</si>
  <si>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</si>
  <si>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</si>
  <si>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</si>
  <si>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</si>
  <si>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</si>
  <si>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</si>
  <si>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</si>
  <si>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</si>
  <si>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</si>
  <si>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</si>
  <si>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</si>
  <si>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</si>
  <si>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</si>
  <si>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</si>
  <si>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</si>
  <si>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</si>
  <si>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</si>
  <si>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</si>
  <si>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</si>
  <si>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</si>
  <si>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</si>
  <si>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</si>
  <si>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</si>
  <si>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</si>
  <si>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</si>
  <si>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</si>
  <si>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</si>
  <si>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</si>
  <si>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</si>
  <si>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</si>
  <si>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</si>
  <si>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</si>
  <si>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</si>
  <si>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</si>
  <si>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</si>
  <si>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</si>
  <si>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</si>
  <si>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</si>
  <si>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</si>
  <si>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</si>
  <si>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</si>
  <si>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</si>
  <si>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</si>
  <si>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</si>
  <si>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</si>
  <si>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</si>
  <si>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</si>
  <si>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</si>
  <si>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</si>
  <si>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</si>
  <si>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</si>
  <si>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</si>
  <si>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</si>
  <si>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</si>
  <si>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</si>
  <si>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</si>
  <si>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</si>
  <si>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</si>
  <si>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</si>
  <si>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</si>
  <si>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</si>
  <si>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</si>
  <si>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</si>
  <si>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</si>
  <si>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</si>
  <si>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</si>
  <si>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</si>
  <si>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</si>
  <si>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</si>
  <si>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</si>
  <si>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</si>
  <si>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</si>
  <si>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</si>
  <si>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</si>
  <si>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</si>
  <si>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</si>
  <si>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</si>
  <si>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</si>
  <si>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</si>
  <si>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</si>
  <si>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</si>
  <si>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</si>
  <si>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</si>
  <si>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</si>
  <si>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</si>
  <si>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</si>
  <si>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</si>
  <si>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</si>
  <si>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</si>
  <si>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</si>
  <si>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</si>
  <si>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</si>
  <si>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</si>
  <si>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</si>
  <si>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</si>
  <si>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</si>
  <si>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</si>
  <si>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</si>
  <si>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</si>
  <si>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</si>
  <si>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</si>
  <si>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</si>
  <si>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</si>
  <si>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</si>
  <si>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</si>
  <si>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</si>
  <si>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</si>
  <si>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</si>
  <si>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</si>
  <si>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</si>
  <si>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</si>
  <si>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</si>
  <si>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</si>
  <si>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</si>
  <si>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</si>
  <si>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</si>
  <si>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</si>
  <si>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</si>
  <si>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</si>
  <si>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</si>
  <si>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</si>
  <si>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</si>
  <si>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</si>
  <si>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</si>
  <si>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</si>
  <si>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</si>
  <si>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</si>
  <si>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</si>
  <si>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</si>
  <si>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</si>
  <si>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</si>
  <si>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</si>
  <si>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</si>
  <si>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</si>
  <si>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</si>
  <si>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</si>
  <si>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</si>
  <si>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</si>
  <si>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</si>
  <si>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</si>
  <si>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</si>
  <si>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</si>
  <si>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</si>
  <si>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</si>
  <si>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</si>
  <si>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</si>
  <si>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</si>
  <si>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</si>
  <si>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</si>
  <si>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</si>
  <si>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</si>
  <si>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</si>
  <si>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</si>
  <si>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</si>
  <si>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</si>
  <si>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</si>
  <si>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</si>
  <si>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</si>
  <si>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</si>
  <si>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</si>
  <si>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</si>
  <si>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</si>
  <si>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</si>
  <si>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</si>
  <si>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</si>
  <si>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</si>
  <si>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</si>
  <si>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</si>
  <si>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</si>
  <si>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</si>
  <si>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</si>
  <si>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</si>
  <si>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</si>
  <si>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</si>
  <si>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</si>
  <si>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</si>
  <si>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</si>
  <si>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</si>
  <si>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</si>
  <si>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</si>
  <si>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</si>
  <si>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</si>
  <si>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</si>
  <si>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</si>
  <si>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</si>
  <si>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</si>
  <si>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</si>
  <si>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</si>
  <si>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</si>
  <si>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</si>
  <si>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</si>
  <si>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</si>
  <si>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</si>
  <si>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</si>
  <si>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</si>
  <si>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</si>
  <si>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</si>
  <si>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</si>
  <si>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</si>
  <si>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</si>
  <si>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</si>
  <si>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</si>
  <si>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</si>
  <si>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</si>
  <si>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</si>
  <si>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</si>
  <si>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</si>
  <si>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</si>
  <si>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</si>
  <si>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</si>
  <si>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</si>
  <si>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</si>
  <si>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</si>
  <si>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</si>
  <si>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</si>
  <si>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</si>
  <si>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</si>
  <si>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</si>
  <si>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</si>
  <si>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</si>
  <si>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</si>
  <si>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</si>
  <si>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</si>
  <si>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</si>
  <si>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</si>
  <si>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</si>
  <si>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</si>
  <si>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</si>
  <si>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</si>
  <si>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</si>
  <si>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</si>
  <si>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</si>
  <si>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</si>
  <si>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</si>
  <si>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</si>
  <si>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</si>
  <si>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</si>
  <si>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</si>
  <si>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</si>
  <si>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</si>
  <si>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</si>
  <si>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</si>
  <si>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</si>
  <si>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</si>
  <si>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</si>
  <si>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</si>
  <si>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</si>
  <si>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</si>
  <si>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</si>
  <si>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</si>
  <si>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</si>
  <si>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</si>
  <si>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</si>
  <si>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</si>
  <si>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</si>
  <si>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</si>
  <si>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</si>
  <si>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</si>
  <si>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</si>
  <si>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</si>
  <si>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</si>
  <si>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</si>
  <si>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</si>
  <si>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</si>
  <si>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</si>
  <si>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</si>
  <si>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</si>
  <si>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</si>
  <si>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</si>
  <si>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</si>
  <si>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</si>
  <si>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</si>
  <si>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</si>
  <si>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</si>
  <si>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</si>
  <si>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</si>
  <si>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</si>
  <si>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</si>
  <si>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</si>
  <si>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</si>
  <si>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</si>
  <si>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</si>
  <si>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</si>
  <si>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</si>
  <si>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</si>
  <si>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</si>
  <si>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</si>
  <si>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</si>
  <si>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</si>
  <si>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</si>
  <si>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</si>
  <si>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</si>
  <si>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</si>
  <si>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</si>
  <si>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</si>
  <si>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</si>
  <si>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</si>
  <si>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</si>
  <si>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</si>
  <si>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</si>
  <si>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</si>
  <si>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</si>
  <si>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</si>
  <si>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</si>
  <si>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</si>
  <si>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</si>
  <si>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</si>
  <si>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</si>
  <si>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</si>
  <si>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</si>
  <si>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</si>
  <si>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</si>
  <si>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</si>
  <si>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</si>
  <si>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</si>
  <si>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</si>
  <si>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</si>
  <si>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</si>
  <si>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</si>
  <si>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</si>
  <si>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</si>
  <si>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</si>
  <si>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</si>
  <si>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</si>
  <si>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</si>
  <si>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</si>
  <si>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</si>
  <si>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</si>
  <si>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</si>
  <si>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</si>
  <si>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</si>
  <si>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</si>
  <si>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</si>
  <si>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</si>
  <si>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</si>
  <si>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</si>
  <si>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</si>
  <si>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</si>
  <si>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</si>
  <si>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</si>
  <si>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</si>
  <si>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</si>
  <si>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</si>
  <si>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</si>
  <si>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</si>
  <si>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</si>
  <si>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</si>
  <si>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</si>
  <si>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</si>
  <si>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</si>
  <si>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</si>
  <si>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</si>
  <si>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</si>
  <si>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</si>
  <si>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</si>
  <si>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</si>
  <si>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</si>
  <si>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</si>
  <si>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</si>
  <si>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</si>
  <si>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</si>
  <si>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</si>
  <si>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</si>
  <si>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</si>
  <si>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</si>
  <si>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</si>
  <si>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</si>
  <si>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</si>
  <si>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</si>
  <si>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</si>
  <si>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</si>
  <si>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</si>
  <si>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</si>
  <si>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</si>
  <si>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</si>
  <si>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</si>
  <si>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</si>
  <si>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</si>
  <si>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</si>
  <si>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</si>
  <si>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</si>
  <si>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</si>
  <si>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</si>
  <si>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</si>
  <si>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</si>
  <si>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</si>
  <si>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</si>
  <si>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</si>
  <si>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</si>
  <si>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</si>
  <si>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</si>
  <si>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</si>
  <si>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</si>
  <si>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</si>
  <si>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</si>
  <si>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</si>
  <si>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</si>
  <si>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</si>
  <si>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</si>
  <si>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</si>
  <si>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</si>
  <si>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</si>
  <si>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</si>
  <si>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</si>
  <si>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</si>
  <si>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</si>
  <si>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</si>
  <si>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</si>
  <si>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</si>
  <si>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</si>
  <si>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</si>
  <si>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</si>
  <si>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</si>
  <si>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</si>
  <si>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</si>
  <si>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</si>
  <si>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</si>
  <si>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</si>
  <si>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</si>
  <si>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</si>
  <si>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</si>
  <si>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</si>
  <si>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</si>
  <si>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</si>
  <si>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</si>
  <si>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</si>
  <si>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</si>
  <si>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</si>
  <si>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</si>
  <si>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</si>
  <si>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</si>
  <si>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</si>
  <si>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</si>
  <si>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</si>
  <si>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</si>
  <si>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</si>
  <si>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</si>
  <si>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</si>
  <si>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</si>
  <si>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</si>
  <si>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</si>
  <si>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</si>
  <si>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</si>
  <si>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</si>
  <si>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</si>
  <si>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</si>
  <si>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</si>
  <si>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</si>
  <si>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</si>
  <si>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</si>
  <si>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</si>
  <si>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</si>
  <si>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</si>
  <si>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</si>
  <si>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</si>
  <si>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</si>
  <si>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</si>
  <si>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</si>
  <si>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</si>
  <si>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</si>
  <si>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</si>
  <si>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</si>
  <si>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</si>
  <si>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</si>
  <si>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</si>
  <si>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</si>
  <si>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</si>
  <si>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</si>
  <si>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</si>
  <si>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</si>
  <si>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</si>
  <si>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</si>
  <si>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</si>
  <si>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</si>
  <si>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</si>
  <si>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</si>
  <si>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</si>
  <si>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</si>
  <si>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</si>
  <si>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</si>
  <si>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</si>
  <si>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</si>
  <si>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</si>
  <si>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</si>
  <si>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</si>
  <si>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</si>
  <si>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</si>
  <si>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</si>
  <si>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</si>
  <si>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</si>
  <si>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</si>
  <si>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</si>
  <si>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</si>
  <si>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</si>
  <si>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</si>
  <si>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</si>
  <si>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</si>
  <si>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</si>
  <si>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</si>
  <si>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</si>
  <si>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</si>
  <si>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</si>
  <si>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</si>
  <si>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</si>
  <si>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</si>
  <si>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</si>
  <si>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</si>
  <si>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</si>
  <si>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</si>
  <si>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</si>
  <si>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</si>
  <si>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</si>
  <si>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</si>
  <si>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</si>
  <si>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</si>
  <si>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</si>
  <si>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</si>
  <si>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</si>
  <si>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</si>
  <si>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</si>
  <si>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</si>
  <si>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</si>
  <si>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</si>
  <si>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</si>
  <si>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</si>
  <si>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</si>
  <si>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</si>
  <si>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</si>
  <si>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</si>
  <si>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</si>
  <si>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</si>
  <si>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</si>
  <si>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</si>
  <si>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</si>
  <si>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</si>
  <si>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</si>
  <si>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</si>
  <si>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</si>
  <si>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</si>
  <si>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</si>
  <si>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</si>
  <si>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</si>
  <si>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</si>
  <si>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</si>
  <si>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</si>
  <si>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</si>
  <si>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</si>
  <si>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</si>
  <si>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</si>
  <si>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</si>
  <si>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</si>
  <si>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</si>
  <si>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</si>
  <si>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</si>
  <si>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</si>
  <si>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</si>
  <si>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</si>
  <si>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</si>
  <si>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</si>
  <si>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</si>
  <si>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</si>
  <si>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</si>
  <si>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</si>
  <si>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</si>
  <si>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</si>
  <si>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</si>
  <si>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</si>
  <si>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</si>
  <si>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</si>
  <si>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</si>
  <si>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</si>
  <si>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</si>
  <si>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</si>
  <si>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</si>
  <si>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</si>
  <si>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</si>
  <si>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</si>
  <si>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</si>
  <si>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</si>
  <si>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</si>
  <si>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</si>
  <si>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</si>
  <si>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</si>
  <si>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</si>
  <si>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</si>
  <si>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</si>
  <si>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</si>
  <si>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</si>
  <si>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</si>
  <si>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</si>
  <si>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</si>
  <si>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</si>
  <si>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</si>
  <si>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</si>
  <si>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</si>
  <si>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</si>
  <si>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</si>
  <si>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</si>
  <si>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</si>
  <si>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</si>
  <si>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</si>
  <si>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</si>
  <si>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</si>
  <si>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</si>
  <si>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</si>
  <si>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</si>
  <si>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</si>
  <si>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</si>
  <si>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</si>
  <si>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</si>
  <si>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</si>
  <si>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</si>
  <si>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</si>
  <si>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</si>
  <si>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</si>
  <si>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</si>
  <si>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</si>
  <si>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</si>
  <si>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</si>
  <si>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</si>
  <si>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</si>
  <si>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</si>
  <si>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</si>
  <si>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</si>
  <si>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</si>
  <si>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</si>
  <si>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</si>
  <si>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</si>
  <si>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</si>
  <si>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</si>
  <si>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</si>
  <si>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</si>
  <si>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</si>
  <si>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</si>
  <si>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</si>
  <si>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</si>
  <si>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</si>
  <si>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</si>
  <si>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</si>
  <si>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</si>
  <si>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</si>
  <si>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</si>
  <si>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</si>
  <si>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</si>
  <si>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</si>
  <si>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</si>
  <si>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</si>
  <si>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</si>
  <si>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</si>
  <si>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</si>
  <si>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</si>
  <si>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</si>
  <si>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</si>
  <si>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</si>
  <si>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</si>
  <si>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</si>
  <si>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</si>
  <si>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</si>
  <si>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</si>
  <si>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</si>
  <si>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</si>
  <si>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</si>
  <si>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</si>
  <si>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</si>
  <si>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</si>
  <si>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</si>
  <si>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</si>
  <si>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</si>
  <si>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</si>
  <si>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</si>
  <si>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</si>
  <si>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</si>
  <si>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</si>
  <si>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</si>
  <si>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</si>
  <si>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</si>
  <si>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</si>
  <si>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</si>
  <si>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</si>
  <si>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</si>
  <si>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</si>
  <si>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</si>
  <si>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</si>
  <si>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</si>
  <si>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</si>
  <si>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</si>
  <si>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</si>
  <si>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</si>
  <si>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</si>
  <si>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</si>
  <si>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</si>
  <si>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</si>
  <si>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</si>
  <si>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</si>
  <si>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</si>
  <si>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</si>
  <si>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</si>
  <si>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</si>
  <si>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</si>
  <si>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</si>
  <si>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</si>
  <si>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</si>
  <si>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</si>
  <si>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</si>
  <si>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</si>
  <si>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</si>
  <si>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</si>
  <si>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</si>
  <si>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</si>
  <si>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</si>
  <si>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</si>
  <si>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</si>
  <si>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</si>
  <si>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</si>
  <si>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</si>
  <si>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</si>
  <si>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</si>
  <si>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</si>
  <si>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</si>
  <si>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</si>
  <si>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</si>
  <si>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</si>
  <si>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</si>
  <si>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</si>
  <si>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</si>
  <si>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</si>
  <si>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</si>
  <si>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</si>
  <si>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</si>
  <si>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</si>
  <si>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</si>
  <si>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</si>
  <si>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</si>
  <si>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</si>
  <si>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</si>
  <si>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</si>
  <si>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</si>
  <si>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</si>
  <si>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</si>
  <si>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</si>
  <si>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</si>
  <si>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</si>
  <si>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</si>
  <si>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</si>
  <si>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</si>
  <si>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</si>
  <si>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</si>
  <si>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</si>
  <si>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</si>
  <si>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</si>
  <si>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</si>
  <si>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</si>
  <si>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</si>
  <si>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</si>
  <si>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</si>
  <si>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</si>
  <si>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</si>
  <si>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</si>
  <si>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</si>
  <si>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</si>
  <si>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</si>
  <si>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</si>
  <si>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</si>
  <si>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</si>
  <si>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</si>
  <si>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</si>
  <si>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</si>
  <si>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</si>
  <si>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</si>
  <si>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</si>
  <si>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</si>
  <si>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</si>
  <si>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</si>
  <si>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</si>
  <si>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</si>
  <si>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</si>
  <si>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</si>
  <si>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</si>
  <si>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</si>
  <si>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</si>
  <si>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</si>
  <si>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</si>
  <si>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</si>
  <si>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</si>
  <si>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</si>
  <si>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</si>
  <si>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</si>
  <si>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</si>
  <si>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</si>
  <si>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</si>
  <si>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</si>
  <si>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</si>
  <si>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</si>
  <si>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</si>
  <si>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</si>
  <si>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</si>
  <si>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</si>
  <si>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</si>
  <si>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</si>
  <si>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</si>
  <si>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</si>
  <si>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</si>
  <si>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</si>
  <si>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</si>
  <si>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</si>
  <si>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</si>
  <si>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</si>
  <si>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</si>
  <si>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</si>
  <si>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</si>
  <si>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</si>
  <si>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</si>
  <si>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</si>
  <si>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</si>
  <si>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</si>
  <si>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</si>
  <si>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</si>
  <si>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</si>
  <si>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</si>
  <si>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</si>
  <si>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</si>
  <si>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</si>
  <si>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</si>
  <si>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</si>
  <si>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</si>
  <si>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</si>
  <si>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</si>
  <si>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</si>
  <si>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</si>
  <si>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</si>
  <si>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</si>
  <si>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</si>
  <si>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</si>
  <si>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</si>
  <si>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</si>
  <si>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</si>
  <si>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</si>
  <si>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</si>
  <si>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</si>
  <si>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</si>
  <si>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</si>
  <si>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</si>
  <si>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</si>
  <si>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</si>
  <si>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</si>
  <si>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</si>
  <si>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</si>
  <si>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</si>
  <si>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</si>
  <si>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</si>
  <si>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</si>
  <si>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</si>
  <si>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</si>
  <si>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</si>
  <si>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</si>
  <si>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</si>
  <si>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</si>
  <si>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</si>
  <si>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</si>
  <si>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</si>
  <si>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</si>
  <si>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</si>
  <si>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</si>
  <si>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</si>
  <si>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</si>
  <si>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</si>
  <si>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</si>
  <si>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</si>
  <si>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</si>
  <si>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</si>
  <si>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</si>
  <si>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</si>
  <si>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</si>
  <si>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</si>
  <si>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</si>
  <si>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</si>
  <si>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</si>
  <si>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</si>
  <si>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</si>
  <si>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</si>
  <si>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</si>
  <si>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</si>
  <si>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</si>
  <si>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</si>
  <si>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</si>
  <si>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</si>
  <si>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</si>
  <si>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</si>
  <si>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</si>
  <si>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</si>
  <si>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</si>
  <si>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</si>
  <si>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</si>
  <si>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</si>
  <si>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</si>
  <si>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</si>
  <si>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</si>
  <si>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</si>
  <si>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</si>
  <si>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</si>
  <si>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</si>
  <si>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</si>
  <si>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</si>
  <si>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</si>
  <si>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</si>
  <si>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</si>
  <si>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</si>
  <si>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</si>
  <si>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</si>
  <si>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</si>
  <si>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</si>
  <si>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</si>
  <si>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</si>
  <si>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</si>
  <si>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</si>
  <si>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</si>
  <si>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</si>
  <si>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</si>
  <si>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</si>
  <si>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</si>
  <si>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</si>
  <si>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</si>
  <si>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</si>
  <si>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</si>
  <si>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</si>
  <si>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</si>
  <si>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</si>
  <si>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</si>
  <si>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</si>
  <si>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</si>
  <si>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</si>
  <si>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</si>
  <si>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</si>
  <si>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</si>
  <si>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</si>
  <si>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</si>
  <si>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</si>
  <si>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</si>
  <si>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</si>
  <si>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</si>
  <si>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</si>
  <si>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</si>
  <si>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</si>
  <si>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</si>
  <si>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</si>
  <si>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</si>
  <si>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</si>
  <si>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</si>
  <si>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</si>
  <si>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</si>
  <si>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</si>
  <si>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</si>
  <si>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</si>
  <si>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</si>
  <si>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</si>
  <si>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</si>
  <si>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</si>
  <si>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</si>
  <si>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</si>
  <si>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</si>
  <si>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</si>
  <si>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</si>
  <si>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</si>
  <si>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</si>
  <si>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</si>
  <si>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</si>
  <si>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</si>
  <si>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</si>
  <si>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</si>
  <si>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</si>
  <si>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</si>
  <si>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</si>
  <si>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</si>
  <si>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</si>
  <si>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</si>
  <si>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</si>
  <si>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</si>
  <si>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</si>
  <si>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</si>
  <si>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</si>
  <si>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</si>
  <si>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</si>
  <si>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</si>
  <si>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</si>
  <si>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</si>
  <si>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</si>
  <si>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</si>
  <si>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</si>
  <si>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</si>
  <si>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</si>
  <si>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</si>
  <si>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</si>
  <si>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</si>
  <si>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</si>
  <si>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</si>
  <si>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</si>
  <si>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</si>
  <si>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</si>
  <si>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</si>
  <si>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</si>
  <si>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</si>
  <si>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</si>
  <si>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</si>
  <si>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</si>
  <si>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</si>
  <si>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</si>
  <si>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</si>
  <si>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</si>
  <si>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</si>
  <si>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</si>
  <si>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</si>
  <si>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</si>
  <si>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</si>
  <si>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</si>
  <si>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</si>
  <si>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</si>
  <si>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</si>
  <si>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</si>
  <si>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</si>
  <si>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</si>
  <si>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</si>
  <si>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</si>
  <si>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</si>
  <si>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</si>
  <si>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</si>
  <si>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</si>
  <si>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</si>
  <si>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</si>
  <si>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</si>
  <si>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</si>
  <si>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</si>
  <si>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</si>
  <si>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</si>
  <si>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</si>
  <si>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</si>
  <si>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</si>
  <si>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</si>
  <si>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</si>
  <si>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</si>
  <si>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</si>
  <si>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</si>
  <si>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</si>
  <si>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</si>
  <si>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</si>
  <si>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</si>
  <si>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</si>
  <si>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</si>
  <si>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</si>
  <si>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</si>
  <si>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</si>
  <si>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</si>
  <si>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</si>
  <si>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</si>
  <si>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</si>
  <si>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</si>
  <si>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</si>
  <si>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</si>
  <si>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</si>
  <si>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</si>
  <si>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</si>
  <si>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</si>
  <si>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</si>
  <si>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</si>
  <si>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</si>
  <si>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</si>
  <si>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</si>
  <si>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</si>
  <si>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</si>
  <si>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</si>
  <si>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</si>
  <si>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</si>
  <si>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</si>
  <si>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</si>
  <si>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</si>
  <si>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</si>
  <si>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</si>
  <si>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</si>
  <si>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</si>
  <si>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</si>
  <si>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</si>
  <si>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</si>
  <si>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</si>
  <si>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</si>
  <si>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</si>
  <si>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</si>
  <si>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</si>
  <si>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</si>
  <si>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</si>
  <si>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</si>
  <si>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</si>
  <si>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</si>
  <si>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</si>
  <si>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</si>
  <si>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</si>
  <si>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</si>
  <si>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</si>
  <si>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</si>
  <si>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</si>
  <si>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</si>
  <si>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</si>
  <si>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</si>
  <si>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</si>
  <si>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</si>
  <si>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</si>
  <si>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</si>
  <si>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</si>
  <si>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</si>
  <si>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</si>
  <si>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</si>
  <si>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</si>
  <si>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</si>
  <si>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</si>
  <si>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</si>
  <si>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</si>
  <si>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</si>
  <si>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</si>
  <si>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</si>
  <si>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</si>
  <si>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</si>
  <si>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</si>
  <si>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</si>
  <si>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</si>
  <si>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</si>
  <si>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</si>
  <si>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</si>
  <si>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</si>
  <si>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</si>
  <si>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</si>
  <si>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</si>
  <si>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</si>
  <si>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</si>
  <si>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</si>
  <si>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</si>
  <si>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</si>
  <si>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</si>
  <si>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</si>
  <si>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</si>
  <si>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</si>
  <si>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</si>
  <si>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</si>
  <si>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</si>
  <si>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</si>
  <si>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</si>
  <si>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</si>
  <si>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</si>
  <si>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</si>
  <si>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</si>
  <si>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</si>
  <si>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</si>
  <si>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</si>
  <si>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</si>
  <si>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</si>
  <si>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</si>
  <si>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</si>
  <si>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</si>
  <si>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</si>
  <si>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</si>
  <si>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</si>
  <si>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</si>
  <si>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</si>
  <si>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</si>
  <si>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</si>
  <si>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</si>
  <si>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</si>
  <si>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</si>
  <si>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</si>
  <si>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</si>
  <si>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</si>
  <si>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</si>
  <si>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</si>
  <si>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</si>
  <si>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</si>
  <si>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</si>
  <si>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</si>
  <si>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</si>
  <si>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</si>
  <si>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</si>
  <si>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</si>
  <si>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</si>
  <si>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</si>
  <si>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</si>
  <si>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</si>
  <si>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</si>
  <si>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</si>
  <si>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</si>
  <si>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</si>
  <si>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</si>
  <si>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</si>
  <si>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</si>
  <si>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</si>
  <si>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</si>
  <si>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</si>
  <si>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</si>
  <si>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</si>
  <si>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</si>
  <si>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</si>
  <si>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</si>
  <si>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</si>
  <si>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</si>
  <si>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</si>
  <si>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</si>
  <si>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</si>
  <si>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</si>
  <si>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</si>
  <si>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</si>
  <si>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</si>
  <si>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</si>
  <si>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</si>
  <si>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</si>
  <si>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</si>
  <si>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</si>
  <si>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</si>
  <si>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</si>
  <si>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</si>
  <si>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</si>
  <si>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</si>
  <si>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</si>
  <si>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</si>
  <si>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</si>
  <si>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</si>
  <si>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</si>
  <si>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</si>
  <si>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</si>
  <si>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</si>
  <si>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</si>
  <si>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</si>
  <si>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</si>
  <si>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</si>
  <si>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</si>
  <si>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</si>
  <si>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</si>
  <si>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</si>
  <si>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</si>
  <si>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</si>
  <si>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</si>
  <si>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</si>
  <si>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</si>
  <si>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</si>
  <si>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</si>
  <si>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</si>
  <si>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</si>
  <si>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</si>
  <si>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</si>
  <si>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</si>
  <si>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</si>
  <si>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</si>
  <si>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</si>
  <si>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</si>
  <si>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</si>
  <si>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</si>
  <si>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</si>
  <si>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</si>
  <si>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</si>
  <si>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</si>
  <si>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</si>
  <si>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</si>
  <si>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</si>
  <si>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</si>
  <si>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</si>
  <si>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</si>
  <si>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</si>
  <si>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</si>
  <si>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</si>
  <si>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</si>
  <si>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</si>
  <si>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</si>
  <si>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</si>
  <si>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</si>
  <si>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</si>
  <si>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</si>
  <si>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</si>
  <si>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</si>
  <si>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</si>
  <si>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</si>
  <si>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</si>
  <si>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</si>
  <si>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</si>
  <si>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</si>
  <si>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</si>
  <si>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</si>
  <si>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</si>
  <si>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</si>
  <si>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</si>
  <si>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</si>
  <si>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</si>
  <si>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</si>
  <si>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</si>
  <si>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</si>
  <si>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</si>
  <si>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</si>
  <si>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</si>
  <si>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</si>
  <si>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</si>
  <si>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</si>
  <si>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</si>
  <si>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</si>
  <si>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</si>
  <si>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</si>
  <si>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</si>
  <si>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</si>
  <si>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</si>
  <si>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</si>
  <si>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</si>
  <si>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</si>
  <si>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</si>
  <si>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</si>
  <si>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</si>
  <si>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</si>
  <si>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</si>
  <si>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</si>
  <si>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</si>
  <si>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</si>
  <si>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</si>
  <si>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</si>
  <si>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</si>
  <si>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</si>
  <si>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</si>
  <si>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</si>
  <si>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</si>
  <si>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</si>
  <si>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</si>
  <si>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</si>
  <si>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</si>
  <si>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</si>
  <si>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</si>
  <si>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</si>
  <si>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</si>
  <si>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</si>
  <si>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</si>
  <si>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</si>
  <si>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</si>
  <si>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</si>
  <si>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</si>
  <si>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</si>
  <si>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</si>
  <si>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</si>
  <si>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</si>
  <si>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</si>
  <si>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</si>
  <si>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</si>
  <si>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</si>
  <si>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</si>
  <si>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</si>
  <si>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</si>
  <si>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</si>
  <si>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</si>
  <si>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</si>
  <si>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</si>
  <si>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</si>
  <si>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</si>
  <si>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</si>
  <si>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</si>
  <si>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</si>
  <si>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</si>
  <si>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</si>
  <si>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</si>
  <si>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</si>
  <si>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</si>
  <si>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</si>
  <si>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</si>
  <si>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</si>
  <si>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</si>
  <si>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</si>
  <si>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</si>
  <si>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</si>
  <si>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</si>
  <si>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</si>
  <si>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</si>
  <si>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</si>
  <si>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</si>
  <si>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</si>
  <si>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</si>
  <si>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</si>
  <si>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</si>
  <si>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</si>
  <si>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</si>
  <si>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</si>
  <si>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</si>
  <si>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</si>
  <si>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</si>
  <si>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</si>
  <si>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</si>
  <si>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</si>
  <si>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</si>
  <si>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</si>
  <si>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</si>
  <si>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</si>
  <si>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</si>
  <si>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</si>
  <si>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</si>
  <si>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</si>
  <si>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</si>
  <si>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</si>
  <si>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</si>
  <si>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</si>
  <si>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</si>
  <si>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</si>
  <si>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</si>
  <si>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</si>
  <si>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</si>
  <si>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</si>
  <si>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</si>
  <si>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</si>
  <si>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</si>
  <si>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</si>
  <si>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</si>
  <si>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</si>
  <si>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</si>
  <si>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</si>
  <si>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</si>
  <si>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</si>
  <si>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</si>
  <si>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</si>
  <si>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</si>
  <si>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</si>
  <si>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</si>
  <si>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</si>
  <si>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</si>
  <si>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</si>
  <si>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</si>
  <si>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</si>
  <si>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</si>
  <si>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</si>
  <si>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</si>
  <si>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</si>
  <si>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</si>
  <si>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</si>
  <si>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</si>
  <si>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</si>
  <si>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</si>
  <si>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</si>
  <si>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</si>
  <si>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</si>
  <si>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</si>
  <si>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</si>
  <si>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</si>
  <si>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</si>
  <si>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</si>
  <si>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</si>
  <si>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</si>
  <si>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</si>
  <si>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</si>
  <si>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</si>
  <si>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</si>
  <si>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</si>
  <si>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</si>
  <si>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</si>
  <si>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</si>
  <si>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</si>
  <si>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</si>
  <si>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</si>
  <si>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</si>
  <si>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</si>
  <si>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</si>
  <si>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</si>
  <si>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</si>
  <si>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</si>
  <si>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</si>
  <si>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</si>
  <si>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</si>
  <si>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</si>
  <si>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</si>
  <si>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</si>
  <si>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</si>
  <si>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</si>
  <si>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</si>
  <si>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</si>
  <si>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</si>
  <si>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</si>
  <si>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</si>
  <si>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</si>
  <si>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</si>
  <si>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</si>
  <si>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</si>
  <si>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</si>
  <si>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</si>
  <si>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</si>
  <si>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</si>
  <si>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</si>
  <si>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</si>
  <si>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</si>
  <si>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</si>
  <si>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</si>
  <si>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</si>
  <si>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</si>
  <si>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</si>
  <si>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</si>
  <si>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</si>
  <si>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</si>
  <si>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</si>
  <si>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</si>
  <si>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</si>
  <si>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</si>
  <si>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</si>
  <si>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</si>
  <si>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</si>
  <si>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</si>
  <si>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</si>
  <si>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</si>
  <si>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</si>
  <si>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</si>
  <si>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</si>
  <si>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</si>
  <si>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</si>
  <si>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</si>
  <si>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</si>
  <si>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</si>
  <si>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</si>
  <si>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</si>
  <si>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</si>
  <si>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</si>
  <si>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</si>
  <si>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</si>
  <si>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</si>
  <si>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</si>
  <si>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</si>
  <si>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</si>
  <si>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</si>
  <si>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</si>
  <si>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</si>
  <si>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</si>
  <si>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</si>
  <si>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</si>
  <si>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</si>
  <si>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</si>
  <si>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</si>
  <si>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</si>
  <si>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</si>
  <si>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</si>
  <si>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</si>
  <si>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</si>
  <si>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</si>
  <si>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</si>
  <si>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</si>
  <si>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</si>
  <si>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</si>
  <si>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</si>
  <si>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</si>
  <si>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</si>
  <si>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</si>
  <si>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</si>
  <si>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</si>
  <si>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</si>
  <si>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</si>
  <si>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</si>
  <si>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</si>
  <si>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</si>
  <si>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</si>
  <si>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</si>
  <si>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</si>
  <si>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</si>
  <si>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</si>
  <si>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</si>
  <si>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</si>
  <si>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</si>
  <si>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</si>
  <si>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</si>
  <si>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</si>
  <si>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</si>
  <si>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</si>
  <si>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</si>
  <si>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</si>
  <si>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</si>
  <si>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</si>
  <si>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</si>
  <si>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</si>
  <si>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</si>
  <si>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</si>
  <si>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</si>
  <si>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</si>
  <si>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</si>
  <si>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</si>
  <si>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</si>
  <si>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</si>
  <si>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</si>
  <si>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</si>
  <si>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</si>
  <si>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</si>
  <si>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</si>
  <si>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</si>
  <si>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</si>
  <si>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</si>
  <si>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</si>
  <si>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</si>
  <si>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</si>
  <si>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</si>
  <si>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</si>
  <si>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</si>
  <si>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</si>
  <si>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</si>
  <si>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</si>
  <si>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</si>
  <si>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</si>
  <si>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</si>
  <si>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</si>
  <si>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</si>
  <si>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</si>
  <si>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</si>
  <si>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</si>
  <si>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</si>
  <si>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</si>
  <si>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</si>
  <si>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</si>
  <si>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</si>
  <si>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</si>
  <si>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</si>
  <si>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</si>
  <si>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</si>
  <si>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</si>
  <si>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</si>
  <si>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</si>
  <si>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</si>
  <si>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</si>
  <si>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</si>
  <si>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</si>
  <si>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</si>
  <si>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</si>
  <si>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</si>
  <si>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</si>
  <si>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</si>
  <si>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</si>
  <si>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</si>
  <si>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</si>
  <si>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</si>
  <si>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</si>
  <si>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</si>
  <si>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</si>
  <si>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</si>
  <si>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</si>
  <si>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</si>
  <si>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</si>
  <si>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</si>
  <si>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</si>
  <si>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</si>
  <si>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</si>
  <si>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</si>
  <si>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</si>
  <si>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</si>
  <si>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</si>
  <si>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</si>
  <si>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</si>
  <si>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</si>
  <si>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</si>
  <si>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</si>
  <si>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</si>
  <si>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</si>
  <si>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</si>
  <si>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</si>
  <si>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</si>
  <si>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</si>
  <si>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</si>
  <si>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</si>
  <si>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</si>
  <si>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</si>
  <si>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</si>
  <si>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</si>
  <si>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</si>
  <si>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</si>
  <si>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</si>
  <si>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</si>
  <si>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</si>
  <si>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</si>
  <si>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</si>
  <si>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</si>
  <si>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</si>
  <si>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</si>
  <si>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</si>
  <si>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</si>
  <si>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</si>
  <si>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</si>
  <si>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</si>
  <si>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</si>
  <si>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</si>
  <si>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</si>
  <si>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</si>
  <si>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</si>
  <si>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</si>
  <si>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</si>
  <si>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</si>
  <si>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</si>
  <si>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</si>
  <si>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</si>
  <si>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</si>
  <si>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</si>
  <si>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</si>
  <si>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</si>
  <si>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</si>
  <si>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</si>
  <si>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</si>
  <si>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</si>
  <si>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</si>
  <si>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</si>
  <si>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</si>
  <si>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</si>
  <si>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</si>
  <si>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</si>
  <si>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</si>
  <si>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</si>
  <si>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</si>
  <si>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</si>
  <si>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</si>
  <si>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</si>
  <si>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</si>
  <si>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</si>
  <si>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</si>
  <si>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</si>
  <si>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</si>
  <si>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</si>
  <si>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</si>
  <si>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</si>
  <si>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</si>
  <si>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</si>
  <si>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</si>
  <si>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</si>
  <si>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</si>
  <si>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</si>
  <si>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</si>
  <si>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</si>
  <si>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</si>
  <si>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</si>
  <si>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</si>
  <si>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</si>
  <si>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</si>
  <si>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</si>
  <si>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</si>
  <si>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</si>
  <si>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</si>
  <si>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</si>
  <si>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</si>
  <si>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</si>
  <si>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</si>
  <si>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</si>
  <si>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</si>
  <si>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</si>
  <si>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</si>
  <si>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</si>
  <si>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</si>
  <si>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</si>
  <si>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</si>
  <si>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</si>
  <si>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</si>
  <si>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</si>
  <si>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</si>
  <si>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</si>
  <si>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</si>
  <si>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</si>
  <si>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</si>
  <si>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</si>
  <si>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</si>
  <si>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</si>
  <si>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</si>
  <si>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</si>
  <si>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</si>
  <si>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</si>
  <si>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</si>
  <si>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</si>
  <si>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</si>
  <si>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</si>
  <si>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</si>
  <si>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</si>
  <si>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</si>
  <si>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</si>
  <si>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</si>
  <si>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</si>
  <si>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</si>
  <si>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</si>
  <si>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</si>
  <si>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</si>
  <si>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</si>
  <si>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</si>
  <si>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</si>
  <si>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</si>
  <si>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</si>
  <si>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</si>
  <si>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</si>
  <si>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</si>
  <si>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</si>
  <si>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</si>
  <si>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</si>
  <si>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</si>
  <si>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</si>
  <si>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</si>
  <si>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</si>
  <si>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</si>
  <si>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</si>
  <si>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</si>
  <si>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</si>
  <si>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</si>
  <si>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</si>
  <si>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</si>
  <si>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</si>
  <si>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</si>
  <si>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</si>
  <si>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</si>
  <si>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</si>
  <si>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</si>
  <si>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</si>
  <si>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</si>
  <si>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</si>
  <si>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</si>
  <si>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</si>
  <si>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</si>
  <si>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</si>
  <si>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</si>
  <si>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</si>
  <si>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</si>
  <si>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</si>
  <si>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</si>
  <si>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</si>
  <si>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</si>
  <si>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</si>
  <si>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</si>
  <si>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</si>
  <si>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</si>
  <si>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</si>
  <si>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</si>
  <si>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</si>
  <si>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</si>
  <si>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</si>
  <si>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</si>
  <si>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</si>
  <si>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</si>
  <si>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</si>
  <si>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</si>
  <si>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</si>
  <si>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</si>
  <si>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</si>
  <si>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</si>
  <si>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</si>
  <si>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</si>
  <si>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</si>
  <si>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</si>
  <si>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</si>
  <si>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</si>
  <si>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</si>
  <si>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</si>
  <si>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</si>
  <si>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</si>
  <si>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</si>
  <si>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</si>
  <si>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</si>
  <si>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</si>
  <si>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</si>
  <si>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</si>
  <si>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</si>
  <si>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</si>
  <si>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</si>
  <si>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</si>
  <si>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</si>
  <si>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</si>
  <si>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</si>
  <si>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</si>
  <si>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</si>
  <si>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</si>
  <si>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</si>
  <si>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</si>
  <si>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</si>
  <si>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</si>
  <si>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</si>
  <si>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</si>
  <si>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</si>
  <si>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</si>
  <si>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</si>
  <si>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</si>
  <si>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</si>
  <si>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</si>
  <si>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</si>
  <si>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</si>
  <si>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</si>
  <si>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</si>
  <si>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</si>
  <si>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</si>
  <si>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</si>
  <si>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</si>
  <si>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</si>
  <si>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</si>
  <si>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</si>
  <si>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</si>
  <si>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</si>
  <si>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</si>
  <si>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</si>
  <si>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</si>
  <si>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</si>
  <si>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</si>
  <si>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</si>
  <si>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</si>
  <si>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</si>
  <si>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</si>
  <si>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</si>
  <si>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</si>
  <si>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</si>
  <si>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</si>
  <si>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</si>
  <si>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</si>
  <si>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</si>
  <si>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</si>
  <si>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</si>
  <si>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</si>
  <si>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</si>
  <si>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</si>
  <si>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</si>
  <si>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</si>
  <si>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</si>
  <si>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</si>
  <si>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</si>
  <si>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</si>
  <si>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</si>
  <si>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</si>
  <si>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</si>
  <si>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</si>
  <si>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</si>
  <si>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</si>
  <si>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</si>
  <si>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</si>
  <si>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</si>
  <si>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</si>
  <si>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</si>
  <si>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</si>
  <si>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</si>
  <si>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</si>
  <si>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</si>
  <si>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</si>
  <si>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</si>
  <si>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</si>
  <si>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</si>
  <si>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</si>
  <si>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</si>
  <si>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</si>
  <si>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</si>
  <si>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</si>
  <si>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</si>
  <si>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</si>
  <si>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</si>
  <si>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</si>
  <si>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</si>
  <si>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</si>
  <si>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</si>
  <si>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</si>
  <si>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</si>
  <si>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</si>
  <si>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</si>
  <si>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</si>
  <si>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</si>
  <si>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</si>
  <si>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</si>
  <si>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</si>
  <si>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</si>
  <si>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</si>
  <si>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</si>
  <si>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</si>
  <si>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</si>
  <si>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</si>
  <si>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</si>
  <si>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</si>
  <si>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</si>
  <si>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</si>
  <si>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</si>
  <si>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</si>
  <si>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</si>
  <si>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</si>
  <si>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</si>
  <si>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</si>
  <si>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</si>
  <si>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</si>
  <si>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</si>
  <si>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</si>
  <si>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</si>
  <si>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</si>
  <si>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</si>
  <si>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</si>
  <si>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</si>
  <si>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</si>
  <si>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</si>
  <si>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</si>
  <si>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</si>
  <si>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</si>
  <si>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</si>
  <si>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</si>
  <si>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</si>
  <si>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</si>
  <si>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</si>
  <si>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</si>
  <si>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</si>
  <si>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</si>
  <si>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</si>
  <si>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</si>
  <si>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</si>
  <si>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</si>
  <si>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</si>
  <si>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</si>
  <si>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</si>
  <si>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</si>
  <si>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</si>
  <si>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</si>
  <si>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</si>
  <si>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</si>
  <si>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</si>
  <si>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</si>
  <si>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</si>
  <si>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</si>
  <si>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</si>
  <si>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</si>
  <si>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</si>
  <si>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</si>
  <si>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</si>
  <si>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</si>
  <si>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</si>
  <si>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</si>
  <si>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</si>
  <si>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</si>
  <si>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</si>
  <si>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</si>
  <si>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</si>
  <si>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</si>
  <si>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</si>
  <si>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</si>
  <si>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</si>
  <si>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</si>
  <si>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</si>
  <si>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</si>
  <si>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</si>
  <si>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</si>
  <si>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</si>
  <si>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</si>
  <si>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</si>
  <si>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</si>
  <si>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</si>
  <si>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</si>
  <si>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</si>
  <si>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</si>
  <si>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</si>
  <si>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</si>
  <si>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</si>
  <si>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</si>
  <si>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</si>
  <si>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</si>
  <si>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</si>
  <si>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</si>
  <si>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</si>
  <si>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</si>
  <si>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</si>
  <si>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</si>
  <si>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</si>
  <si>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</si>
  <si>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</si>
  <si>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</si>
  <si>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</si>
  <si>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</si>
  <si>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</si>
  <si>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</si>
  <si>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</si>
  <si>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</si>
  <si>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</si>
  <si>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</si>
  <si>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</si>
  <si>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</si>
  <si>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</si>
  <si>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</si>
  <si>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</si>
  <si>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</si>
  <si>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</si>
  <si>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</si>
  <si>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</si>
  <si>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</si>
  <si>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</si>
  <si>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</si>
  <si>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</si>
  <si>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</si>
  <si>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</si>
  <si>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</si>
  <si>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</si>
  <si>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</si>
  <si>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</si>
  <si>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</si>
  <si>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</si>
  <si>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</si>
  <si>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</si>
  <si>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</si>
  <si>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</si>
  <si>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</si>
  <si>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</si>
  <si>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</si>
  <si>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</si>
  <si>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</si>
  <si>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</si>
  <si>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</si>
  <si>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</si>
  <si>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</si>
  <si>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</si>
  <si>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</si>
  <si>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</si>
  <si>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</si>
  <si>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</si>
  <si>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</si>
  <si>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</si>
  <si>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</si>
  <si>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</si>
  <si>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</si>
  <si>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</si>
  <si>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</si>
  <si>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</si>
  <si>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</si>
  <si>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</si>
  <si>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</si>
  <si>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</si>
  <si>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</si>
  <si>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</si>
  <si>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</si>
  <si>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</si>
  <si>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</si>
  <si>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</si>
  <si>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</si>
  <si>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</si>
  <si>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</si>
  <si>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</si>
  <si>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</si>
  <si>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</si>
  <si>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</si>
  <si>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</si>
  <si>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</si>
  <si>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</si>
  <si>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</si>
  <si>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</si>
  <si>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</si>
  <si>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</si>
  <si>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</si>
  <si>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</si>
  <si>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</si>
  <si>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</si>
  <si>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</si>
  <si>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</si>
  <si>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</si>
  <si>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</si>
  <si>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</si>
  <si>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</si>
  <si>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</si>
  <si>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</si>
  <si>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</si>
  <si>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</si>
  <si>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</si>
  <si>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</si>
  <si>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</si>
  <si>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</si>
  <si>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</si>
  <si>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</si>
  <si>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</si>
  <si>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</si>
  <si>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</si>
  <si>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</si>
  <si>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</si>
  <si>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</si>
  <si>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</si>
  <si>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</si>
  <si>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</si>
  <si>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</si>
  <si>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</si>
  <si>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</si>
  <si>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</si>
  <si>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</si>
  <si>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</si>
  <si>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</si>
  <si>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</si>
  <si>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</si>
  <si>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</si>
  <si>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</si>
  <si>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</si>
  <si>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</si>
  <si>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</si>
  <si>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</si>
  <si>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</si>
  <si>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</si>
  <si>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</si>
  <si>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</si>
  <si>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</si>
  <si>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</si>
  <si>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</si>
  <si>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</si>
  <si>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</si>
  <si>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</si>
  <si>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</si>
  <si>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</si>
  <si>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</si>
  <si>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</si>
  <si>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</si>
  <si>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</si>
  <si>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</si>
  <si>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</si>
  <si>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</si>
  <si>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</si>
  <si>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</si>
  <si>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</si>
  <si>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</si>
  <si>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</si>
  <si>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</si>
  <si>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</si>
  <si>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</si>
  <si>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</si>
  <si>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</si>
  <si>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</si>
  <si>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</si>
  <si>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</si>
  <si>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</si>
  <si>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</si>
  <si>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</si>
  <si>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</si>
  <si>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</si>
  <si>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</si>
  <si>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</si>
  <si>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</si>
  <si>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</si>
  <si>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</si>
  <si>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</si>
  <si>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</si>
  <si>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</si>
  <si>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</si>
  <si>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</si>
  <si>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</si>
  <si>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</si>
  <si>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</si>
  <si>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</si>
  <si>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</si>
  <si>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</si>
  <si>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</si>
  <si>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</si>
  <si>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</si>
  <si>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</si>
  <si>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</si>
  <si>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</si>
  <si>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</si>
  <si>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</si>
  <si>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</si>
  <si>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</si>
  <si>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</si>
  <si>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</si>
  <si>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</si>
  <si>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</si>
  <si>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</si>
  <si>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</si>
  <si>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</si>
  <si>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</si>
  <si>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</si>
  <si>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</si>
  <si>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</si>
  <si>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</si>
  <si>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</si>
  <si>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</si>
  <si>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</si>
  <si>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</si>
  <si>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</si>
  <si>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</si>
  <si>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</si>
  <si>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</si>
  <si>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</si>
  <si>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</si>
  <si>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</si>
  <si>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</si>
  <si>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</si>
  <si>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</si>
  <si>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</si>
  <si>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</si>
  <si>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</si>
  <si>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</si>
  <si>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</si>
  <si>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</si>
  <si>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</si>
  <si>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</si>
  <si>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</si>
  <si>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</si>
  <si>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</si>
  <si>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</si>
  <si>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</si>
  <si>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</si>
  <si>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</si>
  <si>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</si>
  <si>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</si>
  <si>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</si>
  <si>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</si>
  <si>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</si>
  <si>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</si>
  <si>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</si>
  <si>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</si>
  <si>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</si>
  <si>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</si>
  <si>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</si>
  <si>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</si>
  <si>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</si>
  <si>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</si>
  <si>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</si>
  <si>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</si>
  <si>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</si>
  <si>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</si>
  <si>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</si>
  <si>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</si>
  <si>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</si>
  <si>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</si>
  <si>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</si>
  <si>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</si>
  <si>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</si>
  <si>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</si>
  <si>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</si>
  <si>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</si>
  <si>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</si>
  <si>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</si>
  <si>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</si>
  <si>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</si>
  <si>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</si>
  <si>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</si>
  <si>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</si>
  <si>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</si>
  <si>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</si>
  <si>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</si>
  <si>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</si>
  <si>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</si>
  <si>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</si>
  <si>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</si>
  <si>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</si>
  <si>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</si>
  <si>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</si>
  <si>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</si>
  <si>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</si>
  <si>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</si>
  <si>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</si>
  <si>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</si>
  <si>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</si>
  <si>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</si>
  <si>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</si>
  <si>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</si>
  <si>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</si>
  <si>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</si>
  <si>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</si>
  <si>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</si>
  <si>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</si>
  <si>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</si>
  <si>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</si>
  <si>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</si>
  <si>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</si>
  <si>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</si>
  <si>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</si>
  <si>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</si>
  <si>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</si>
  <si>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</si>
  <si>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</si>
  <si>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</si>
  <si>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</si>
  <si>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</si>
  <si>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</si>
  <si>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</si>
  <si>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</si>
  <si>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</si>
  <si>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</si>
  <si>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</si>
  <si>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</si>
  <si>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</si>
  <si>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</si>
  <si>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</si>
  <si>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</si>
  <si>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</si>
  <si>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</si>
  <si>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</si>
  <si>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</si>
  <si>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</si>
  <si>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</si>
  <si>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</si>
  <si>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</si>
  <si>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</si>
  <si>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</si>
  <si>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</si>
  <si>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</si>
  <si>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</si>
  <si>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</si>
  <si>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</si>
  <si>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</si>
  <si>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</si>
  <si>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</si>
  <si>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</si>
  <si>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</si>
  <si>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</si>
  <si>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</si>
  <si>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</si>
  <si>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</si>
  <si>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</si>
  <si>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</si>
  <si>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</si>
  <si>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</si>
  <si>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</si>
  <si>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</si>
  <si>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</si>
  <si>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</si>
  <si>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</si>
  <si>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</si>
  <si>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</si>
  <si>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</si>
  <si>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</si>
  <si>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</si>
  <si>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</si>
  <si>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</si>
  <si>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</si>
  <si>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</si>
  <si>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</si>
  <si>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</si>
  <si>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</si>
  <si>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</si>
  <si>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</si>
  <si>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</si>
  <si>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</si>
  <si>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</si>
  <si>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</si>
  <si>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</si>
  <si>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</si>
  <si>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</si>
  <si>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</si>
  <si>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</si>
  <si>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</si>
  <si>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</si>
  <si>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</si>
  <si>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</si>
  <si>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</si>
  <si>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</si>
  <si>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</si>
  <si>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</si>
  <si>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</si>
  <si>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</si>
  <si>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</si>
  <si>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</si>
  <si>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</si>
  <si>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</si>
  <si>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</si>
  <si>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</si>
  <si>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</si>
  <si>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</si>
  <si>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</si>
  <si>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</si>
  <si>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</si>
  <si>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</si>
  <si>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</si>
  <si>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</si>
  <si>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</si>
  <si>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</si>
  <si>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</si>
  <si>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</si>
  <si>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</si>
  <si>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</si>
  <si>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</si>
  <si>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</si>
  <si>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</si>
  <si>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</si>
  <si>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</si>
  <si>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</si>
  <si>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</si>
  <si>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</si>
  <si>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</si>
  <si>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</si>
  <si>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</si>
  <si>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</si>
  <si>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</si>
  <si>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</si>
  <si>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</si>
  <si>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</si>
  <si>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</si>
  <si>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</si>
  <si>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</si>
  <si>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</si>
  <si>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</si>
  <si>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</si>
  <si>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</si>
  <si>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</si>
  <si>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</si>
  <si>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</si>
  <si>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</si>
  <si>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</si>
  <si>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</si>
  <si>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</si>
  <si>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</si>
  <si>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</si>
  <si>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</si>
  <si>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</si>
  <si>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</si>
  <si>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</si>
  <si>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</si>
  <si>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</si>
  <si>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</si>
  <si>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</si>
  <si>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</si>
  <si>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</si>
  <si>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</si>
  <si>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</si>
  <si>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</si>
  <si>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</si>
  <si>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</si>
  <si>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</si>
  <si>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</si>
  <si>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</si>
  <si>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</si>
  <si>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</si>
  <si>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</si>
  <si>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</si>
  <si>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</si>
  <si>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</si>
  <si>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</si>
  <si>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</si>
  <si>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</si>
  <si>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</si>
  <si>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</si>
  <si>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</si>
  <si>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</si>
  <si>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</si>
  <si>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</si>
  <si>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</si>
  <si>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</si>
  <si>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</si>
  <si>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</si>
  <si>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</si>
  <si>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</si>
  <si>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</si>
  <si>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</si>
  <si>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</si>
  <si>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</si>
  <si>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</si>
  <si>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</si>
  <si>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</si>
  <si>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</si>
  <si>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</si>
  <si>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</si>
  <si>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</si>
  <si>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</si>
  <si>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</si>
  <si>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</si>
  <si>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</si>
  <si>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</si>
  <si>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</si>
  <si>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</si>
  <si>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</si>
  <si>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</si>
  <si>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</si>
  <si>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</si>
  <si>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</si>
  <si>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</si>
  <si>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</si>
  <si>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</si>
  <si>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</si>
  <si>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</si>
  <si>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</si>
  <si>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</si>
  <si>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</si>
  <si>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</si>
  <si>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</si>
  <si>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</si>
  <si>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</si>
  <si>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</si>
  <si>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</si>
  <si>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</si>
  <si>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</si>
  <si>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</si>
  <si>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</si>
  <si>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</si>
  <si>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</si>
  <si>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</si>
  <si>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</si>
  <si>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</si>
  <si>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</si>
  <si>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</si>
  <si>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</si>
  <si>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</si>
  <si>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</si>
  <si>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</si>
  <si>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</si>
  <si>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</si>
  <si>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</si>
  <si>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</si>
  <si>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</si>
  <si>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</si>
  <si>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</si>
  <si>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</si>
  <si>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</si>
  <si>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</si>
  <si>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</si>
  <si>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</si>
  <si>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</si>
  <si>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</si>
  <si>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</si>
  <si>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</si>
  <si>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</si>
  <si>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</si>
  <si>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</si>
  <si>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</si>
  <si>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</si>
  <si>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</si>
  <si>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</si>
  <si>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</si>
  <si>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</si>
  <si>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</si>
  <si>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</si>
  <si>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</si>
  <si>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</si>
  <si>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</si>
  <si>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</si>
  <si>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</si>
  <si>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</si>
  <si>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</si>
  <si>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</si>
  <si>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</si>
  <si>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</si>
  <si>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</si>
  <si>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</si>
  <si>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</si>
  <si>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</si>
  <si>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</si>
  <si>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</si>
  <si>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</si>
  <si>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</si>
  <si>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</si>
  <si>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</si>
  <si>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</si>
  <si>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</si>
  <si>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</si>
  <si>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</si>
  <si>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</si>
  <si>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</si>
  <si>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</si>
  <si>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</si>
  <si>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</si>
  <si>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</si>
  <si>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</si>
  <si>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</si>
  <si>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</si>
  <si>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</si>
  <si>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</si>
  <si>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</si>
  <si>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</si>
  <si>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</si>
  <si>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</si>
  <si>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</si>
  <si>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</si>
  <si>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</si>
  <si>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</si>
  <si>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</si>
  <si>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</si>
  <si>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</si>
  <si>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</si>
  <si>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</si>
  <si>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</si>
  <si>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</si>
  <si>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</si>
  <si>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</si>
  <si>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</si>
  <si>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</si>
  <si>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</si>
  <si>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</si>
  <si>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</si>
  <si>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</si>
  <si>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</si>
  <si>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</si>
  <si>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</si>
  <si>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</si>
  <si>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</si>
  <si>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</si>
  <si>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</si>
  <si>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</si>
  <si>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</si>
  <si>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</si>
  <si>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</si>
  <si>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</si>
  <si>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</si>
  <si>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</si>
  <si>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</si>
  <si>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</si>
  <si>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</si>
  <si>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</si>
  <si>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</si>
  <si>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</si>
  <si>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</si>
  <si>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</si>
  <si>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</si>
  <si>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</si>
  <si>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</si>
  <si>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</si>
  <si>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</si>
  <si>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</si>
  <si>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</si>
  <si>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</si>
  <si>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</si>
  <si>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</si>
  <si>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</si>
  <si>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</si>
  <si>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</si>
  <si>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</si>
  <si>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</si>
  <si>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</si>
  <si>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</si>
  <si>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</si>
  <si>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</si>
  <si>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</si>
  <si>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</si>
  <si>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</si>
  <si>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</si>
  <si>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</si>
  <si>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</si>
  <si>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</si>
  <si>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</si>
  <si>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</si>
  <si>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</si>
  <si>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</si>
  <si>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</si>
  <si>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</si>
  <si>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</si>
  <si>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</si>
  <si>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</si>
  <si>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</si>
  <si>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</si>
  <si>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</si>
  <si>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</si>
  <si>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</si>
  <si>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</si>
  <si>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</si>
  <si>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</si>
  <si>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</si>
  <si>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</si>
  <si>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</si>
  <si>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</si>
  <si>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</si>
  <si>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</si>
  <si>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</si>
  <si>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</si>
  <si>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</si>
  <si>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</si>
  <si>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</si>
  <si>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</si>
  <si>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</si>
  <si>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</si>
  <si>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</si>
  <si>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</si>
  <si>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</si>
  <si>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</si>
  <si>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</si>
  <si>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</si>
  <si>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</si>
  <si>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</si>
  <si>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</si>
  <si>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</si>
  <si>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</si>
  <si>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</si>
  <si>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</si>
  <si>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</si>
  <si>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</si>
  <si>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</si>
  <si>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</si>
  <si>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</si>
  <si>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</si>
  <si>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</si>
  <si>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</si>
  <si>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</si>
  <si>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</si>
  <si>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</si>
  <si>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</si>
  <si>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</si>
  <si>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</si>
  <si>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</si>
  <si>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</si>
  <si>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</si>
  <si>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</si>
  <si>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</si>
  <si>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</si>
  <si>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</si>
  <si>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</si>
  <si>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</si>
  <si>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</si>
  <si>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</si>
  <si>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</si>
  <si>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</si>
  <si>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</si>
  <si>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</si>
  <si>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</si>
  <si>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</si>
  <si>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</si>
  <si>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</si>
  <si>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</si>
  <si>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</si>
  <si>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</si>
  <si>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</si>
  <si>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</si>
  <si>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</si>
  <si>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</si>
  <si>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</si>
  <si>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</si>
  <si>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</si>
  <si>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</si>
  <si>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</si>
  <si>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</si>
  <si>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</si>
  <si>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</si>
  <si>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</si>
  <si>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</si>
  <si>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</si>
  <si>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</si>
  <si>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</si>
  <si>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</si>
  <si>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</si>
  <si>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</si>
  <si>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</si>
  <si>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</si>
  <si>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</si>
  <si>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</si>
  <si>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</si>
  <si>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</si>
  <si>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</si>
  <si>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</si>
  <si>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</si>
  <si>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</si>
  <si>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</si>
  <si>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</si>
  <si>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</si>
  <si>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</si>
  <si>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</si>
  <si>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</si>
  <si>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</si>
  <si>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</si>
  <si>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</si>
  <si>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</si>
  <si>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</si>
  <si>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</si>
  <si>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</si>
  <si>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</si>
  <si>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</si>
  <si>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</si>
  <si>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</si>
  <si>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</si>
  <si>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</si>
  <si>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</si>
  <si>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</si>
  <si>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</si>
  <si>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</si>
  <si>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</si>
  <si>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</si>
  <si>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</si>
  <si>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</si>
  <si>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</si>
  <si>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</si>
  <si>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</si>
  <si>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</si>
  <si>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</si>
  <si>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</si>
  <si>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</si>
  <si>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</si>
  <si>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</si>
  <si>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</si>
  <si>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</si>
  <si>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</si>
  <si>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</si>
  <si>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</si>
  <si>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</si>
  <si>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</si>
  <si>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</si>
  <si>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</si>
  <si>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</si>
  <si>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</si>
  <si>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</si>
  <si>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</si>
  <si>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</si>
  <si>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</si>
  <si>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</si>
  <si>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</si>
  <si>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</si>
  <si>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</si>
  <si>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</si>
  <si>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</si>
  <si>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</si>
  <si>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</si>
  <si>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</si>
  <si>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</si>
  <si>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</si>
  <si>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</si>
  <si>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</si>
  <si>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</si>
  <si>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</si>
  <si>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</si>
  <si>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</si>
  <si>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</si>
  <si>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</si>
  <si>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</si>
  <si>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</si>
  <si>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</si>
  <si>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</si>
  <si>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</si>
  <si>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</si>
  <si>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</si>
  <si>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</si>
  <si>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</si>
  <si>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</si>
  <si>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</si>
  <si>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</si>
  <si>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</si>
  <si>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</si>
  <si>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</si>
  <si>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</si>
  <si>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</si>
  <si>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</si>
  <si>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</si>
  <si>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</si>
  <si>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</si>
  <si>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</si>
  <si>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</si>
  <si>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</si>
  <si>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</si>
  <si>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</si>
  <si>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</si>
  <si>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</si>
  <si>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</si>
  <si>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</si>
  <si>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</si>
  <si>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</si>
  <si>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</si>
  <si>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</si>
  <si>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</si>
  <si>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</si>
  <si>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</si>
  <si>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</si>
  <si>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</si>
  <si>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</si>
  <si>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</si>
  <si>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</si>
  <si>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</si>
  <si>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</si>
  <si>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</si>
  <si>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</si>
  <si>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</si>
  <si>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</si>
  <si>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</si>
  <si>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</si>
  <si>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</si>
  <si>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</si>
  <si>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</si>
  <si>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</si>
  <si>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</si>
  <si>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</si>
  <si>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</si>
  <si>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</si>
  <si>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</si>
  <si>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</si>
  <si>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</si>
  <si>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</si>
  <si>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</si>
  <si>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</si>
  <si>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</si>
  <si>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</si>
  <si>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</si>
  <si>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</si>
  <si>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</si>
  <si>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</si>
  <si>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</si>
  <si>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</si>
  <si>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</si>
  <si>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</si>
  <si>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</si>
  <si>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</si>
  <si>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</si>
  <si>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</si>
  <si>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</si>
  <si>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</si>
  <si>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</si>
  <si>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</si>
  <si>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</si>
  <si>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</si>
  <si>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</si>
  <si>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</si>
  <si>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</si>
  <si>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</si>
  <si>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</si>
  <si>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</si>
  <si>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</si>
  <si>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</si>
  <si>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</si>
  <si>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</si>
  <si>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</si>
  <si>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</si>
  <si>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</si>
  <si>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</si>
  <si>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</si>
  <si>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</si>
  <si>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</si>
  <si>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</si>
  <si>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</si>
  <si>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</si>
  <si>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</si>
  <si>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</si>
  <si>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</si>
  <si>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</si>
  <si>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</si>
  <si>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</si>
  <si>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</si>
  <si>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</si>
  <si>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</si>
  <si>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</si>
  <si>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</si>
  <si>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</si>
  <si>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</si>
  <si>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</si>
  <si>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</si>
  <si>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</si>
  <si>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</si>
  <si>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</si>
  <si>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</si>
  <si>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</si>
  <si>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</si>
  <si>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</si>
  <si>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</si>
  <si>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</si>
  <si>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</si>
  <si>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</si>
  <si>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</si>
  <si>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</si>
  <si>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</si>
  <si>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</si>
  <si>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</si>
  <si>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</si>
  <si>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</si>
  <si>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</si>
  <si>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</si>
  <si>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</si>
  <si>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</si>
  <si>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</si>
  <si>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</si>
  <si>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</si>
  <si>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</si>
  <si>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</si>
  <si>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</si>
  <si>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</si>
  <si>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</si>
  <si>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</si>
  <si>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</si>
  <si>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</si>
  <si>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</si>
  <si>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</si>
  <si>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</si>
  <si>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</si>
  <si>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</si>
  <si>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</si>
  <si>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</si>
  <si>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</si>
  <si>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</si>
  <si>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</si>
  <si>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</si>
  <si>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</si>
  <si>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</si>
  <si>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</si>
  <si>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</si>
  <si>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</si>
  <si>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</si>
  <si>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</si>
  <si>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</si>
  <si>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</si>
  <si>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</si>
  <si>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</si>
  <si>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</si>
  <si>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</si>
  <si>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</si>
  <si>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</si>
  <si>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</si>
  <si>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</si>
  <si>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</si>
  <si>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</si>
  <si>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</si>
  <si>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</si>
  <si>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</si>
  <si>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</si>
  <si>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</si>
  <si>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</si>
  <si>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</si>
  <si>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</si>
  <si>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</si>
  <si>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</si>
  <si>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</si>
  <si>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</si>
  <si>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</si>
  <si>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</si>
  <si>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</si>
  <si>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</si>
  <si>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</si>
  <si>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</si>
  <si>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</si>
  <si>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</si>
  <si>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</si>
  <si>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</si>
  <si>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</si>
  <si>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</si>
  <si>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</si>
  <si>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</si>
  <si>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</si>
  <si>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</si>
  <si>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</si>
  <si>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</si>
  <si>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</si>
  <si>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</si>
  <si>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</si>
  <si>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</si>
  <si>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</si>
  <si>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</si>
  <si>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</si>
  <si>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</si>
  <si>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</si>
  <si>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</si>
  <si>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</si>
  <si>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</si>
  <si>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</si>
  <si>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</si>
  <si>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</si>
  <si>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</si>
  <si>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</si>
  <si>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</si>
  <si>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</si>
  <si>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</si>
  <si>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</si>
  <si>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</si>
  <si>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</si>
  <si>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</si>
  <si>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</si>
  <si>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</si>
  <si>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</si>
  <si>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</si>
  <si>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</si>
  <si>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</si>
  <si>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</si>
  <si>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</si>
  <si>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</si>
  <si>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</si>
  <si>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</si>
  <si>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</si>
  <si>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</si>
  <si>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</si>
  <si>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</si>
  <si>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</si>
  <si>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</si>
  <si>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</si>
  <si>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</si>
  <si>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</si>
  <si>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</si>
  <si>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</si>
  <si>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</si>
  <si>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</si>
  <si>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</si>
  <si>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</si>
  <si>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</si>
  <si>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</si>
  <si>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</si>
  <si>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</si>
  <si>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</si>
  <si>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</si>
  <si>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</si>
  <si>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</si>
  <si>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</si>
  <si>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</si>
  <si>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</si>
  <si>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</si>
  <si>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</si>
  <si>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</si>
  <si>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</si>
  <si>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</si>
  <si>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</si>
  <si>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</si>
  <si>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</si>
  <si>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</si>
  <si>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</si>
  <si>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</si>
  <si>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</si>
  <si>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</si>
  <si>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</si>
  <si>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</si>
  <si>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</si>
  <si>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</si>
  <si>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</si>
  <si>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</si>
  <si>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</si>
  <si>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</si>
  <si>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</si>
  <si>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</si>
  <si>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</si>
  <si>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</si>
  <si>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</si>
  <si>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</si>
  <si>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</si>
  <si>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</si>
  <si>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</si>
  <si>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</si>
  <si>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</si>
  <si>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</si>
  <si>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</si>
  <si>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</si>
  <si>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</si>
  <si>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</si>
  <si>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</si>
  <si>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</si>
  <si>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</si>
  <si>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</si>
  <si>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</si>
  <si>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</si>
  <si>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</si>
  <si>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</si>
  <si>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</si>
  <si>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</si>
  <si>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</si>
  <si>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</si>
  <si>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</si>
  <si>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</si>
  <si>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</si>
  <si>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</si>
  <si>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</si>
  <si>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</si>
  <si>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</si>
  <si>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</si>
  <si>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</si>
  <si>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</si>
  <si>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</si>
  <si>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</si>
  <si>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</si>
  <si>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</si>
  <si>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</si>
  <si>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</si>
  <si>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</si>
  <si>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</si>
  <si>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</si>
  <si>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</si>
  <si>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</si>
  <si>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</si>
  <si>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</si>
  <si>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</si>
  <si>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</si>
  <si>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</si>
  <si>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</si>
  <si>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</si>
  <si>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</si>
  <si>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</si>
  <si>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</si>
  <si>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</si>
  <si>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</si>
  <si>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</si>
  <si>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</si>
  <si>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</si>
  <si>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</si>
  <si>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</si>
  <si>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</si>
  <si>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</si>
  <si>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</si>
  <si>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</si>
  <si>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</si>
  <si>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</si>
  <si>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</si>
  <si>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</si>
  <si>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</si>
  <si>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</si>
  <si>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</si>
  <si>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</si>
  <si>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</si>
  <si>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</si>
  <si>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</si>
  <si>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</si>
  <si>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</si>
  <si>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</si>
  <si>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</si>
  <si>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</si>
  <si>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</si>
  <si>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</si>
  <si>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</si>
  <si>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</si>
  <si>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</si>
  <si>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</si>
  <si>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</si>
  <si>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</si>
  <si>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</si>
  <si>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</si>
  <si>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</si>
  <si>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</si>
  <si>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</si>
  <si>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</si>
  <si>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</si>
  <si>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</si>
  <si>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</si>
  <si>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</si>
  <si>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</si>
  <si>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</si>
  <si>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</si>
  <si>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</si>
  <si>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</si>
  <si>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</si>
  <si>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</si>
  <si>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</si>
  <si>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</si>
  <si>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</si>
  <si>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</si>
  <si>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</si>
  <si>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</si>
  <si>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</si>
  <si>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</si>
  <si>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</si>
  <si>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</si>
  <si>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</si>
  <si>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</si>
  <si>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</si>
  <si>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</si>
  <si>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</si>
  <si>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</si>
  <si>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</si>
  <si>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</si>
  <si>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</si>
  <si>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</si>
  <si>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</si>
  <si>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</si>
  <si>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</si>
  <si>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</si>
  <si>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</si>
  <si>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</si>
  <si>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</si>
  <si>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</si>
  <si>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</si>
  <si>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</si>
  <si>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</si>
  <si>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</si>
  <si>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</si>
  <si>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</si>
  <si>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</si>
  <si>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</si>
  <si>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</si>
  <si>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</si>
  <si>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</si>
  <si>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</si>
  <si>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</si>
  <si>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</si>
  <si>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</si>
  <si>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</si>
  <si>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</si>
  <si>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</si>
  <si>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</si>
  <si>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</si>
  <si>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</si>
  <si>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</si>
  <si>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</si>
  <si>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</si>
  <si>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</si>
  <si>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</si>
  <si>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</si>
  <si>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</si>
  <si>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</si>
  <si>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</si>
  <si>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</si>
  <si>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</si>
  <si>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</si>
  <si>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</si>
  <si>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</si>
  <si>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</si>
  <si>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</si>
  <si>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</si>
  <si>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</si>
  <si>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</si>
  <si>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</si>
  <si>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</si>
  <si>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</si>
  <si>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</si>
  <si>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</si>
  <si>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</si>
  <si>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</si>
  <si>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</si>
  <si>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</si>
  <si>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</si>
  <si>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</si>
  <si>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</si>
  <si>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</si>
  <si>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</si>
  <si>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</si>
  <si>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</si>
  <si>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</si>
  <si>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</si>
  <si>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</si>
  <si>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</si>
  <si>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</si>
  <si>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</si>
  <si>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</si>
  <si>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</si>
  <si>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</si>
  <si>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</si>
  <si>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</si>
  <si>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</si>
  <si>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</si>
  <si>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</si>
  <si>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</si>
  <si>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</si>
  <si>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</si>
  <si>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</si>
  <si>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</si>
  <si>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</si>
  <si>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</si>
  <si>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</si>
  <si>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</si>
  <si>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</si>
  <si>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</si>
  <si>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</si>
  <si>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</si>
  <si>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</si>
  <si>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</si>
  <si>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</si>
  <si>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</si>
  <si>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</si>
  <si>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</si>
  <si>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</si>
  <si>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</si>
  <si>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</si>
  <si>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</si>
  <si>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</si>
  <si>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</si>
  <si>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</si>
  <si>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</si>
  <si>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</si>
  <si>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</si>
  <si>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</si>
  <si>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</si>
  <si>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</si>
  <si>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</si>
  <si>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</si>
  <si>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</si>
  <si>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</si>
  <si>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</si>
  <si>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</si>
  <si>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</si>
  <si>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</si>
  <si>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</si>
  <si>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</si>
  <si>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</si>
  <si>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</si>
  <si>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</si>
  <si>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</si>
  <si>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</si>
  <si>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</si>
  <si>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</si>
  <si>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</si>
  <si>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</si>
  <si>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</si>
  <si>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</si>
  <si>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</si>
  <si>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</si>
  <si>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</si>
  <si>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</si>
  <si>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</si>
  <si>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</si>
  <si>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</si>
  <si>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</si>
  <si>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</si>
  <si>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</si>
  <si>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</si>
  <si>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</si>
  <si>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</si>
  <si>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</si>
  <si>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</si>
  <si>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</si>
  <si>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</si>
  <si>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</si>
  <si>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</si>
  <si>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</si>
  <si>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</si>
  <si>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</si>
  <si>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</si>
  <si>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</si>
  <si>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</si>
  <si>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</si>
  <si>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</si>
  <si>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</si>
  <si>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</si>
  <si>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</si>
  <si>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</si>
  <si>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</si>
  <si>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</si>
  <si>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</si>
  <si>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</si>
  <si>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</si>
  <si>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</si>
  <si>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</si>
  <si>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</si>
  <si>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</si>
  <si>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</si>
  <si>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</si>
  <si>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</si>
  <si>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</si>
  <si>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</si>
  <si>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</si>
  <si>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</si>
  <si>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</si>
  <si>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</si>
  <si>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</si>
  <si>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</si>
  <si>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</si>
  <si>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</si>
  <si>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</si>
  <si>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</si>
  <si>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</si>
  <si>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</si>
  <si>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</si>
  <si>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</si>
  <si>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</si>
  <si>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</si>
  <si>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</si>
  <si>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</si>
  <si>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</si>
  <si>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</si>
  <si>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</si>
  <si>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</si>
  <si>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</si>
  <si>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</si>
  <si>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</si>
  <si>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</si>
  <si>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</si>
  <si>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</si>
  <si>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</si>
  <si>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</si>
  <si>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</si>
  <si>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</si>
  <si>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</si>
  <si>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</si>
  <si>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</si>
  <si>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</si>
  <si>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</si>
  <si>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</si>
  <si>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</si>
  <si>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</si>
  <si>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</si>
  <si>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</si>
  <si>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</si>
  <si>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</si>
  <si>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</si>
  <si>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</si>
  <si>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</si>
  <si>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</si>
  <si>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</si>
  <si>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</si>
  <si>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</si>
  <si>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</si>
  <si>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</si>
  <si>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</si>
  <si>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</si>
  <si>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</si>
  <si>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</si>
  <si>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</si>
  <si>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</si>
  <si>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</si>
  <si>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</si>
  <si>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</si>
  <si>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</si>
  <si>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</si>
  <si>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</si>
  <si>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</si>
  <si>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</si>
  <si>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</si>
  <si>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</si>
  <si>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</si>
  <si>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</si>
  <si>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</si>
  <si>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</si>
  <si>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</si>
  <si>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</si>
  <si>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</si>
  <si>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</si>
  <si>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</si>
  <si>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</si>
  <si>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</si>
  <si>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</si>
  <si>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</si>
  <si>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</si>
  <si>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</si>
  <si>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</si>
  <si>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</si>
  <si>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</si>
  <si>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</si>
  <si>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</si>
  <si>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</si>
  <si>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</si>
  <si>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</si>
  <si>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</si>
  <si>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</si>
  <si>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</si>
  <si>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</si>
  <si>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</si>
  <si>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</si>
  <si>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</si>
  <si>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</si>
  <si>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</si>
  <si>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</si>
  <si>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</si>
  <si>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</si>
  <si>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</si>
  <si>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</si>
  <si>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</si>
  <si>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</si>
  <si>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</si>
  <si>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</si>
  <si>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</si>
  <si>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</si>
  <si>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</si>
  <si>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</si>
  <si>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</si>
  <si>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</si>
  <si>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</si>
  <si>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</si>
  <si>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</si>
  <si>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</si>
  <si>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</si>
  <si>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</si>
  <si>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</si>
  <si>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</si>
  <si>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</si>
  <si>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</si>
  <si>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</si>
  <si>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</si>
  <si>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</si>
  <si>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</si>
  <si>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</si>
  <si>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</si>
  <si>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</si>
  <si>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</si>
  <si>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</si>
  <si>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</si>
  <si>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</si>
  <si>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</si>
  <si>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</si>
  <si>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</si>
  <si>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</si>
  <si>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</si>
  <si>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</si>
  <si>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</si>
  <si>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</si>
  <si>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</si>
  <si>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</si>
  <si>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</si>
  <si>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</si>
  <si>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</si>
  <si>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</si>
  <si>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</si>
  <si>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</si>
  <si>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</si>
  <si>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</si>
  <si>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</si>
  <si>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</si>
  <si>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</si>
  <si>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</si>
  <si>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</si>
  <si>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</si>
  <si>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</si>
  <si>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</si>
  <si>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</si>
  <si>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</si>
  <si>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</si>
  <si>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</si>
  <si>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</si>
  <si>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</si>
  <si>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</si>
  <si>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</si>
  <si>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</si>
  <si>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</si>
  <si>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</si>
  <si>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</si>
  <si>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</si>
  <si>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</si>
  <si>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</si>
  <si>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</si>
  <si>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</si>
  <si>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</si>
  <si>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</si>
  <si>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</si>
  <si>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</si>
  <si>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</si>
  <si>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</si>
  <si>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</si>
  <si>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</si>
  <si>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</si>
  <si>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</si>
  <si>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</si>
  <si>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</si>
  <si>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</si>
  <si>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</si>
  <si>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</si>
  <si>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</si>
  <si>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</si>
  <si>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</si>
  <si>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</si>
  <si>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</si>
  <si>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</si>
  <si>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</si>
  <si>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</si>
  <si>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</si>
  <si>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</si>
  <si>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</si>
  <si>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</si>
  <si>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</si>
  <si>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</si>
  <si>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</si>
  <si>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</si>
  <si>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</si>
  <si>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</si>
  <si>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</si>
  <si>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</si>
  <si>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</si>
  <si>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</si>
  <si>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</si>
  <si>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</si>
  <si>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</si>
  <si>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</si>
  <si>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</si>
  <si>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</si>
  <si>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</si>
  <si>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</si>
  <si>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</si>
  <si>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</si>
  <si>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</si>
  <si>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</si>
  <si>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</si>
  <si>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</si>
  <si>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</si>
  <si>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</si>
  <si>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</si>
  <si>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</si>
  <si>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</si>
  <si>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</si>
  <si>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</si>
  <si>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</si>
  <si>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</si>
  <si>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</si>
  <si>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</si>
  <si>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</si>
  <si>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</si>
  <si>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</si>
  <si>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</si>
  <si>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</si>
  <si>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</si>
  <si>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</si>
  <si>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</si>
  <si>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</si>
  <si>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</si>
  <si>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</si>
  <si>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</si>
  <si>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</si>
  <si>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</si>
  <si>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</si>
  <si>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</si>
  <si>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</si>
  <si>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</si>
  <si>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</si>
  <si>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</si>
  <si>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</si>
  <si>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</si>
  <si>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</si>
  <si>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</si>
  <si>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</si>
  <si>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</si>
  <si>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</si>
  <si>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</si>
  <si>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</si>
  <si>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</si>
  <si>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</si>
  <si>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</si>
  <si>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</si>
  <si>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</si>
  <si>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</si>
  <si>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</si>
  <si>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</si>
  <si>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</si>
  <si>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</si>
  <si>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</si>
  <si>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</si>
  <si>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</si>
  <si>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</si>
  <si>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</si>
  <si>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</si>
  <si>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</si>
  <si>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</si>
  <si>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</si>
  <si>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</si>
  <si>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</si>
  <si>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</si>
  <si>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</si>
  <si>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</si>
  <si>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</si>
  <si>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</si>
  <si>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</si>
  <si>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</si>
  <si>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</si>
  <si>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</si>
  <si>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</si>
  <si>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</si>
  <si>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</si>
  <si>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</si>
  <si>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</si>
  <si>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</si>
  <si>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</si>
  <si>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</si>
  <si>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</si>
  <si>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</si>
  <si>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</si>
  <si>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</si>
  <si>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</si>
  <si>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</si>
  <si>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</si>
  <si>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</si>
  <si>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</si>
  <si>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</si>
  <si>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</si>
  <si>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</si>
  <si>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</si>
  <si>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</si>
  <si>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</si>
  <si>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</si>
  <si>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</si>
  <si>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</si>
  <si>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</si>
  <si>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</si>
  <si>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</si>
  <si>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</si>
  <si>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</si>
  <si>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</si>
  <si>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</si>
  <si>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</si>
  <si>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</si>
  <si>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</si>
  <si>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</si>
  <si>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</si>
  <si>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</si>
  <si>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</si>
  <si>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</si>
  <si>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</si>
  <si>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</si>
  <si>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</si>
  <si>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</si>
  <si>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</si>
  <si>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</si>
  <si>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</si>
  <si>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</si>
  <si>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</si>
  <si>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</si>
  <si>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</si>
  <si>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</si>
  <si>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</si>
  <si>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</si>
  <si>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</si>
  <si>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</si>
  <si>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</si>
  <si>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</si>
  <si>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</si>
  <si>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</si>
  <si>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</si>
  <si>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</si>
  <si>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</si>
  <si>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</si>
  <si>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</si>
  <si>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</si>
  <si>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</si>
  <si>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</si>
  <si>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</si>
  <si>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</si>
  <si>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</si>
  <si>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</si>
  <si>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</si>
  <si>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</si>
  <si>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</si>
  <si>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</si>
  <si>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</si>
  <si>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</si>
  <si>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</si>
  <si>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</si>
  <si>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</si>
  <si>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</si>
  <si>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</si>
  <si>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</si>
  <si>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</si>
  <si>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</si>
  <si>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</si>
  <si>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</si>
  <si>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</si>
  <si>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</si>
  <si>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</si>
  <si>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</si>
  <si>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</si>
  <si>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</si>
  <si>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</si>
  <si>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</si>
  <si>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</si>
  <si>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</si>
  <si>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</si>
  <si>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</si>
  <si>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</si>
  <si>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</si>
  <si>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</si>
  <si>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</si>
  <si>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</si>
  <si>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</si>
  <si>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</si>
  <si>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</si>
  <si>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</si>
  <si>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</si>
  <si>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</si>
  <si>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</si>
  <si>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</si>
  <si>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</si>
  <si>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</si>
  <si>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</si>
  <si>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</si>
  <si>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</si>
  <si>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</si>
  <si>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</si>
  <si>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</si>
  <si>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</si>
  <si>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</si>
  <si>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</si>
  <si>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</si>
  <si>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</si>
  <si>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</si>
  <si>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</si>
  <si>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</si>
  <si>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</si>
  <si>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</si>
  <si>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</si>
  <si>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</si>
  <si>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</si>
  <si>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</si>
  <si>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</si>
  <si>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</si>
  <si>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</si>
  <si>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</si>
  <si>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</si>
  <si>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</si>
  <si>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</si>
  <si>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</si>
  <si>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</si>
  <si>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</si>
  <si>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</si>
  <si>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</si>
  <si>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</si>
  <si>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</si>
  <si>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</si>
  <si>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</si>
  <si>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</si>
  <si>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</si>
  <si>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</si>
  <si>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</si>
  <si>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</si>
  <si>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</si>
  <si>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</si>
  <si>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</si>
  <si>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</si>
  <si>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</si>
  <si>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</si>
  <si>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</si>
  <si>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</si>
  <si>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</si>
  <si>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</si>
  <si>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</si>
  <si>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</si>
  <si>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</si>
  <si>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</si>
  <si>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</si>
  <si>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</si>
  <si>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</si>
  <si>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</si>
  <si>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</si>
  <si>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</si>
  <si>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</si>
  <si>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</si>
  <si>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</si>
  <si>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</si>
  <si>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</si>
  <si>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</si>
  <si>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</si>
  <si>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</si>
  <si>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</si>
  <si>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</si>
  <si>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</si>
  <si>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</si>
  <si>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</si>
  <si>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</si>
  <si>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</si>
  <si>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</si>
  <si>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</si>
  <si>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</si>
  <si>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</si>
  <si>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</si>
  <si>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</si>
  <si>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</si>
  <si>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</si>
  <si>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</si>
  <si>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</si>
  <si>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</si>
  <si>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</si>
  <si>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</si>
  <si>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</si>
  <si>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</si>
  <si>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</si>
  <si>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</si>
  <si>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</si>
  <si>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</si>
  <si>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</si>
  <si>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</si>
  <si>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</si>
  <si>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</si>
  <si>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</si>
  <si>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</si>
  <si>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</si>
  <si>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</si>
  <si>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</si>
  <si>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</si>
  <si>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</si>
  <si>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</si>
  <si>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</si>
  <si>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</si>
  <si>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</si>
  <si>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</si>
  <si>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</si>
  <si>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</si>
  <si>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</si>
  <si>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</si>
  <si>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</si>
  <si>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</si>
  <si>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</si>
  <si>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</si>
  <si>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</si>
  <si>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</si>
  <si>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</si>
  <si>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</si>
  <si>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</si>
  <si>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</si>
  <si>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</si>
  <si>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</si>
  <si>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</si>
  <si>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</si>
  <si>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</si>
  <si>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</si>
  <si>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</si>
  <si>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</si>
  <si>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</si>
  <si>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</si>
  <si>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</si>
  <si>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</si>
  <si>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</si>
  <si>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</si>
  <si>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</si>
  <si>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</si>
  <si>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</si>
  <si>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</si>
  <si>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</si>
  <si>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</si>
  <si>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</si>
  <si>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</si>
  <si>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</si>
  <si>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</si>
  <si>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</si>
  <si>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</si>
  <si>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</si>
  <si>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</si>
  <si>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</si>
  <si>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</si>
  <si>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</si>
  <si>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</si>
  <si>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</si>
  <si>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</si>
  <si>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</si>
  <si>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</si>
  <si>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</si>
  <si>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</si>
  <si>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</si>
  <si>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</si>
  <si>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</si>
  <si>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</si>
  <si>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</si>
  <si>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</si>
  <si>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</si>
  <si>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</si>
  <si>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</si>
  <si>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</si>
  <si>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</si>
  <si>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</si>
  <si>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</si>
  <si>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</si>
  <si>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</si>
  <si>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</si>
  <si>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</si>
  <si>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</si>
  <si>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</si>
  <si>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</si>
  <si>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</si>
  <si>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</si>
  <si>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</si>
  <si>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</si>
  <si>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</si>
  <si>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</si>
  <si>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</si>
  <si>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</si>
  <si>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</si>
  <si>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</si>
  <si>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</si>
  <si>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</si>
  <si>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</si>
  <si>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</si>
  <si>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</si>
  <si>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</si>
  <si>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</si>
  <si>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</si>
  <si>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</si>
  <si>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</si>
  <si>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</si>
  <si>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</si>
  <si>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</si>
  <si>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</si>
  <si>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</si>
  <si>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</si>
  <si>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</si>
  <si>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</si>
  <si>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</si>
  <si>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</si>
  <si>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</si>
  <si>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</si>
  <si>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</si>
  <si>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</si>
  <si>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</si>
  <si>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</si>
  <si>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</si>
  <si>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</si>
  <si>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</si>
  <si>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</si>
  <si>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</si>
  <si>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</si>
  <si>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</si>
  <si>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</si>
  <si>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</si>
  <si>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</si>
  <si>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</si>
  <si>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</si>
  <si>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</si>
  <si>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</si>
  <si>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</si>
  <si>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</si>
  <si>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</si>
  <si>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</si>
  <si>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</si>
  <si>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</si>
  <si>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</si>
  <si>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</si>
  <si>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</si>
  <si>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</si>
  <si>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</si>
  <si>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</si>
  <si>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</si>
  <si>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</si>
  <si>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</si>
  <si>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</si>
  <si>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</si>
  <si>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</si>
  <si>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</si>
  <si>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</si>
  <si>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</si>
  <si>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</si>
  <si>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</si>
  <si>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</si>
  <si>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</si>
  <si>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</si>
  <si>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</si>
  <si>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</si>
  <si>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</si>
  <si>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</si>
  <si>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</si>
  <si>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</si>
  <si>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</si>
  <si>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</si>
  <si>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</si>
  <si>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</si>
  <si>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</si>
  <si>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</si>
  <si>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</si>
  <si>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</si>
  <si>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</si>
  <si>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</si>
  <si>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</si>
  <si>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</si>
  <si>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</si>
  <si>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</si>
  <si>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</si>
  <si>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</si>
  <si>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</si>
  <si>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</si>
  <si>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</si>
  <si>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</si>
  <si>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</si>
  <si>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</si>
  <si>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</si>
  <si>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</si>
  <si>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</si>
  <si>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</si>
  <si>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</si>
  <si>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</si>
  <si>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</si>
  <si>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</si>
  <si>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</si>
  <si>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</si>
  <si>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</si>
  <si>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</si>
  <si>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</si>
  <si>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</si>
  <si>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</si>
  <si>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</si>
  <si>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</si>
  <si>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</si>
  <si>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</si>
  <si>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</si>
  <si>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</si>
  <si>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</si>
  <si>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</si>
  <si>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</si>
  <si>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</si>
  <si>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</si>
  <si>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</si>
  <si>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</si>
  <si>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</si>
  <si>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</si>
  <si>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</si>
  <si>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</si>
  <si>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</si>
  <si>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</si>
  <si>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</si>
  <si>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</si>
  <si>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</si>
  <si>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</si>
  <si>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</si>
  <si>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</si>
  <si>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</si>
  <si>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</si>
  <si>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</si>
  <si>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</si>
  <si>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</si>
  <si>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</si>
  <si>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</si>
  <si>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</si>
  <si>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</si>
  <si>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</si>
  <si>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</si>
  <si>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</si>
  <si>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</si>
  <si>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</si>
  <si>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</si>
  <si>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</si>
  <si>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</si>
  <si>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</si>
  <si>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</si>
  <si>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</si>
  <si>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</si>
  <si>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</si>
  <si>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</si>
  <si>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</si>
  <si>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</si>
  <si>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</si>
  <si>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</si>
  <si>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</si>
  <si>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</si>
  <si>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</si>
  <si>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</si>
  <si>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</si>
  <si>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</si>
  <si>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</si>
  <si>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</si>
  <si>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</si>
  <si>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</si>
  <si>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</si>
  <si>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</si>
  <si>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</si>
  <si>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</si>
  <si>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</si>
  <si>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</si>
  <si>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</si>
  <si>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</si>
  <si>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</si>
  <si>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</si>
  <si>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</si>
  <si>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</si>
  <si>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</si>
  <si>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</si>
  <si>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</si>
  <si>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</si>
  <si>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</si>
  <si>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</si>
  <si>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</si>
  <si>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</si>
  <si>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</si>
  <si>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</si>
  <si>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</si>
  <si>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</si>
  <si>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</si>
  <si>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</si>
  <si>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</si>
  <si>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</si>
  <si>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</si>
  <si>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</si>
  <si>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</si>
  <si>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</si>
  <si>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</si>
  <si>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</si>
  <si>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</si>
  <si>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</si>
  <si>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</si>
  <si>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</si>
  <si>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</si>
  <si>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</si>
  <si>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</si>
  <si>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</si>
  <si>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</si>
  <si>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</si>
  <si>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</si>
  <si>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</si>
  <si>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</si>
  <si>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</si>
  <si>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</si>
  <si>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</si>
  <si>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</si>
  <si>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</si>
  <si>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</si>
  <si>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</si>
  <si>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</si>
  <si>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</si>
  <si>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</si>
  <si>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</si>
  <si>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</si>
  <si>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</si>
  <si>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</si>
  <si>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</si>
  <si>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</si>
  <si>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</si>
  <si>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</si>
  <si>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</si>
  <si>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</si>
  <si>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</si>
  <si>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</si>
  <si>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</si>
  <si>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</si>
  <si>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</si>
  <si>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</si>
  <si>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</si>
  <si>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</si>
  <si>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</si>
  <si>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</si>
  <si>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</si>
  <si>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</si>
  <si>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</si>
  <si>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</si>
  <si>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</si>
  <si>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</si>
  <si>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</si>
  <si>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</si>
  <si>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</si>
  <si>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</si>
  <si>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</si>
  <si>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</si>
  <si>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</si>
  <si>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</si>
  <si>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</si>
  <si>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</si>
  <si>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</si>
  <si>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</si>
  <si>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</si>
  <si>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</si>
  <si>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</si>
  <si>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</si>
  <si>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</si>
  <si>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</si>
  <si>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</si>
  <si>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</si>
  <si>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</si>
  <si>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</si>
  <si>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</si>
  <si>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</si>
  <si>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</si>
  <si>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</si>
  <si>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</si>
  <si>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</si>
  <si>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</si>
  <si>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</si>
  <si>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</si>
  <si>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</si>
  <si>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</si>
  <si>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</si>
  <si>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</si>
  <si>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</si>
  <si>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</si>
  <si>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</si>
  <si>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</si>
  <si>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</si>
  <si>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</si>
  <si>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</si>
  <si>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</si>
  <si>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</si>
  <si>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</si>
  <si>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</si>
  <si>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</si>
  <si>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</si>
  <si>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</si>
  <si>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</si>
  <si>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</si>
  <si>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</si>
  <si>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</si>
  <si>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</si>
  <si>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</si>
  <si>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</si>
  <si>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</si>
  <si>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</si>
  <si>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</si>
  <si>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</si>
  <si>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</si>
  <si>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</si>
  <si>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</si>
  <si>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</si>
  <si>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</si>
  <si>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</si>
  <si>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</si>
  <si>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</si>
  <si>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</si>
  <si>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</si>
  <si>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</si>
  <si>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</si>
  <si>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</si>
  <si>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</si>
  <si>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</si>
  <si>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</si>
  <si>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</si>
  <si>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</si>
  <si>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</si>
  <si>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</si>
  <si>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</si>
  <si>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</si>
  <si>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</si>
  <si>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</si>
  <si>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</si>
  <si>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</si>
  <si>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</si>
  <si>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</si>
  <si>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</si>
  <si>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</si>
  <si>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</si>
  <si>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</si>
  <si>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</si>
  <si>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</si>
  <si>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</si>
  <si>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</si>
  <si>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</si>
  <si>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</si>
  <si>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</si>
  <si>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</si>
  <si>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</si>
  <si>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</si>
  <si>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</si>
  <si>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</si>
  <si>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</si>
  <si>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</si>
  <si>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</si>
  <si>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</si>
  <si>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</si>
  <si>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</si>
  <si>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</si>
  <si>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</si>
  <si>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</si>
  <si>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</si>
  <si>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</si>
  <si>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</si>
  <si>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</si>
  <si>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</si>
  <si>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</si>
  <si>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</si>
  <si>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</si>
  <si>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</si>
  <si>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</si>
  <si>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</si>
  <si>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</si>
  <si>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</si>
  <si>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</si>
  <si>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</si>
  <si>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</si>
  <si>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</si>
  <si>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</si>
  <si>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</si>
  <si>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</si>
  <si>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</si>
  <si>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</si>
  <si>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</si>
  <si>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</si>
  <si>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</si>
  <si>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</si>
  <si>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</si>
  <si>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</si>
  <si>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</si>
  <si>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</si>
  <si>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</si>
  <si>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</si>
  <si>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</si>
  <si>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</si>
  <si>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</si>
  <si>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</si>
  <si>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</si>
  <si>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</si>
  <si>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</si>
  <si>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</si>
  <si>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</si>
  <si>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</si>
  <si>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</si>
  <si>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</si>
  <si>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</si>
  <si>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</si>
  <si>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</si>
  <si>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</si>
  <si>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</si>
  <si>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</si>
  <si>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</si>
  <si>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</si>
  <si>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</si>
  <si>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</si>
  <si>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</si>
  <si>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</si>
  <si>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</si>
  <si>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</si>
  <si>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</si>
  <si>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</si>
  <si>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</si>
  <si>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</si>
  <si>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</si>
  <si>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</si>
  <si>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</si>
  <si>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</si>
  <si>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</si>
  <si>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</si>
  <si>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</si>
  <si>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</si>
  <si>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</si>
  <si>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</si>
  <si>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</si>
  <si>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</si>
  <si>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</si>
  <si>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</si>
  <si>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</si>
  <si>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</si>
  <si>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</si>
  <si>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</si>
  <si>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</si>
  <si>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</si>
  <si>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</si>
  <si>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</si>
  <si>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</si>
  <si>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</si>
  <si>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</si>
  <si>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</si>
  <si>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</si>
  <si>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</si>
  <si>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</si>
  <si>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</si>
  <si>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</si>
  <si>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</si>
  <si>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</si>
  <si>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</si>
  <si>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</si>
  <si>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</si>
  <si>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</si>
  <si>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</si>
  <si>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</si>
  <si>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</si>
  <si>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</si>
  <si>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</si>
  <si>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</si>
  <si>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</si>
  <si>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</si>
  <si>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</si>
  <si>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</si>
  <si>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</si>
  <si>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</si>
  <si>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</si>
  <si>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</si>
  <si>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</si>
  <si>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</si>
  <si>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</si>
  <si>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</si>
  <si>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</si>
  <si>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</si>
  <si>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</si>
  <si>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</si>
  <si>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</si>
  <si>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</si>
  <si>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</si>
  <si>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</si>
  <si>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</si>
  <si>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</si>
  <si>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</si>
  <si>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</si>
  <si>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</si>
  <si>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</si>
  <si>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</si>
  <si>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</si>
  <si>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</si>
  <si>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</si>
  <si>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</si>
  <si>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</si>
  <si>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</si>
  <si>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</si>
  <si>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</si>
  <si>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</si>
  <si>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</si>
  <si>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</si>
  <si>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</si>
  <si>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</si>
  <si>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</si>
  <si>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</si>
  <si>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</si>
  <si>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</si>
  <si>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</si>
  <si>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</si>
  <si>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</si>
  <si>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</si>
  <si>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</si>
  <si>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</si>
  <si>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</si>
  <si>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</si>
  <si>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</si>
  <si>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</si>
  <si>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</si>
  <si>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</si>
  <si>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</si>
  <si>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</si>
  <si>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</si>
  <si>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</si>
  <si>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</si>
  <si>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</si>
  <si>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</si>
  <si>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</si>
  <si>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</si>
  <si>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</si>
  <si>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</si>
  <si>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</si>
  <si>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</si>
  <si>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</si>
  <si>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</si>
  <si>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</si>
  <si>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</si>
  <si>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</si>
  <si>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</si>
  <si>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</si>
  <si>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</si>
  <si>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</si>
  <si>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</si>
  <si>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</si>
  <si>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</si>
  <si>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</si>
  <si>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</si>
  <si>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</si>
  <si>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</si>
  <si>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</si>
  <si>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</si>
  <si>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</si>
  <si>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</si>
  <si>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</si>
  <si>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</si>
  <si>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</si>
  <si>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</si>
  <si>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</si>
  <si>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</si>
  <si>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</si>
  <si>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</si>
  <si>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</si>
  <si>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</si>
  <si>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</si>
  <si>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</si>
  <si>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</si>
  <si>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</si>
  <si>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</si>
  <si>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</si>
  <si>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</si>
  <si>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</si>
  <si>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</si>
  <si>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</si>
  <si>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</si>
  <si>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</si>
  <si>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</si>
  <si>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</si>
  <si>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</si>
  <si>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</si>
  <si>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</si>
  <si>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</si>
  <si>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</si>
  <si>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</si>
  <si>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</si>
  <si>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</si>
  <si>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</si>
  <si>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</si>
  <si>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</si>
  <si>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</si>
  <si>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</si>
  <si>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</si>
  <si>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</si>
  <si>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</si>
  <si>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</si>
  <si>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</si>
  <si>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</si>
  <si>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</si>
  <si>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</si>
  <si>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</si>
  <si>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</si>
  <si>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</si>
  <si>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</si>
  <si>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</si>
  <si>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</si>
  <si>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</si>
  <si>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</si>
  <si>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</si>
  <si>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</si>
  <si>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</si>
  <si>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</si>
  <si>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</si>
  <si>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</si>
  <si>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</si>
  <si>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</si>
  <si>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</si>
  <si>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</si>
  <si>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</si>
  <si>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</si>
  <si>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</si>
  <si>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</si>
  <si>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</si>
  <si>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</si>
  <si>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</si>
  <si>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</si>
  <si>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</si>
  <si>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</si>
  <si>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</si>
  <si>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</si>
  <si>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</si>
  <si>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</si>
  <si>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</si>
  <si>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</si>
  <si>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</si>
  <si>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</si>
  <si>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</si>
  <si>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</si>
  <si>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</si>
  <si>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</si>
  <si>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</si>
  <si>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</si>
  <si>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</si>
  <si>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</si>
  <si>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</si>
  <si>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</si>
  <si>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</si>
  <si>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</si>
  <si>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</si>
  <si>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</si>
  <si>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</si>
  <si>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</si>
  <si>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</si>
  <si>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</si>
  <si>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</si>
  <si>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</si>
  <si>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</si>
  <si>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</si>
  <si>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</si>
  <si>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</si>
  <si>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</si>
  <si>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</si>
  <si>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</si>
  <si>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</si>
  <si>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</si>
  <si>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</si>
  <si>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</si>
  <si>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</si>
  <si>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</si>
  <si>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</si>
  <si>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</si>
  <si>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</si>
  <si>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</si>
  <si>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</si>
  <si>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</si>
  <si>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</si>
  <si>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</si>
  <si>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</si>
  <si>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</si>
  <si>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</si>
  <si>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</si>
  <si>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</si>
  <si>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</si>
  <si>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</si>
  <si>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</si>
  <si>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</si>
  <si>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</si>
  <si>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</si>
  <si>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</si>
  <si>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</si>
  <si>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</si>
  <si>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</si>
  <si>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</si>
  <si>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</si>
  <si>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</si>
  <si>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</si>
  <si>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</si>
  <si>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</si>
  <si>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</si>
  <si>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</si>
  <si>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</si>
  <si>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</si>
  <si>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</si>
  <si>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</si>
  <si>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</si>
  <si>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</si>
  <si>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</si>
  <si>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</si>
  <si>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</si>
  <si>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</si>
  <si>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</si>
  <si>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</si>
  <si>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</si>
  <si>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</si>
  <si>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</si>
  <si>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</si>
  <si>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</si>
  <si>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</si>
  <si>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</si>
  <si>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</si>
  <si>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</si>
  <si>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</si>
  <si>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</si>
  <si>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</si>
  <si>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</si>
  <si>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</si>
  <si>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</si>
  <si>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</si>
  <si>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</si>
  <si>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</si>
  <si>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</si>
  <si>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</si>
  <si>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</si>
  <si>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</si>
  <si>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</si>
  <si>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</si>
  <si>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</si>
  <si>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</si>
  <si>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</si>
  <si>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</si>
  <si>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</si>
  <si>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</si>
  <si>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</si>
  <si>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</si>
  <si>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</si>
  <si>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</si>
  <si>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</si>
  <si>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</si>
  <si>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</si>
  <si>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</si>
  <si>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</si>
  <si>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</si>
  <si>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</si>
  <si>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</si>
  <si>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</si>
  <si>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</si>
  <si>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</si>
  <si>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</si>
  <si>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</si>
  <si>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</si>
  <si>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</si>
  <si>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</si>
  <si>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</si>
  <si>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</si>
  <si>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</si>
  <si>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</si>
  <si>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</si>
  <si>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</si>
  <si>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</si>
  <si>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</si>
  <si>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</si>
  <si>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</si>
  <si>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</si>
  <si>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</si>
  <si>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</si>
  <si>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</si>
  <si>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</si>
  <si>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</si>
  <si>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</si>
  <si>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</si>
  <si>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</si>
  <si>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</si>
  <si>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</si>
  <si>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</si>
  <si>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</si>
  <si>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</si>
  <si>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</si>
  <si>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</si>
  <si>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</si>
  <si>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</si>
  <si>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</si>
  <si>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</si>
  <si>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</si>
  <si>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</si>
  <si>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</si>
  <si>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</si>
  <si>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</si>
  <si>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</si>
  <si>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</si>
  <si>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</si>
  <si>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</si>
  <si>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</si>
  <si>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</si>
  <si>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</si>
  <si>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</si>
  <si>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</si>
  <si>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</si>
  <si>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</si>
  <si>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</si>
  <si>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</si>
  <si>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</si>
  <si>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</si>
  <si>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</si>
  <si>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</si>
  <si>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</si>
  <si>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</si>
  <si>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</si>
  <si>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</si>
  <si>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</si>
  <si>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</si>
  <si>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</si>
  <si>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</si>
  <si>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</si>
  <si>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</si>
  <si>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</si>
  <si>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</si>
  <si>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</si>
  <si>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</si>
  <si>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</si>
  <si>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</si>
  <si>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</si>
  <si>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</si>
  <si>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</si>
  <si>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</si>
  <si>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</si>
  <si>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</si>
  <si>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</si>
  <si>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</si>
  <si>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</si>
  <si>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</si>
  <si>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</si>
  <si>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</si>
  <si>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</si>
  <si>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</si>
  <si>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</si>
  <si>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</si>
  <si>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</si>
  <si>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</si>
  <si>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</si>
  <si>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</si>
  <si>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</si>
  <si>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</si>
  <si>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</si>
  <si>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</si>
  <si>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</si>
  <si>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</si>
  <si>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</si>
  <si>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</si>
  <si>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</si>
  <si>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</si>
  <si>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</si>
  <si>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</si>
  <si>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</si>
  <si>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</si>
  <si>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</si>
  <si>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</si>
  <si>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</si>
  <si>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</si>
  <si>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</si>
  <si>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</si>
  <si>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</si>
  <si>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</si>
  <si>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</si>
  <si>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</si>
  <si>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</si>
  <si>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</si>
  <si>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</si>
  <si>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</si>
  <si>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</si>
  <si>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</si>
  <si>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</si>
  <si>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</si>
  <si>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</si>
  <si>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</si>
  <si>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</si>
  <si>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</si>
  <si>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</si>
  <si>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</si>
  <si>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</si>
  <si>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</si>
  <si>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</si>
  <si>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</si>
  <si>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</si>
  <si>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</si>
  <si>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</si>
  <si>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</si>
  <si>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</si>
  <si>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</si>
  <si>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</si>
  <si>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</si>
  <si>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</si>
  <si>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</si>
  <si>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</si>
  <si>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</si>
  <si>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</si>
  <si>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</si>
  <si>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</si>
  <si>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</si>
  <si>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</si>
  <si>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</si>
  <si>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</si>
  <si>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</si>
  <si>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</si>
  <si>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</si>
  <si>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</si>
  <si>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</si>
  <si>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</si>
  <si>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</si>
  <si>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</si>
  <si>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</si>
  <si>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</si>
  <si>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</si>
  <si>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</si>
  <si>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</si>
  <si>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</si>
  <si>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</si>
  <si>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</si>
  <si>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</si>
  <si>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</si>
  <si>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</si>
  <si>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</si>
  <si>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</si>
  <si>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</si>
  <si>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</si>
  <si>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</si>
  <si>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</si>
  <si>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</si>
  <si>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</si>
  <si>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</si>
  <si>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</si>
  <si>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</si>
  <si>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</si>
  <si>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</si>
  <si>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</si>
  <si>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</si>
  <si>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</si>
  <si>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</si>
  <si>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</si>
  <si>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</si>
  <si>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</si>
  <si>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</si>
  <si>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</si>
  <si>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</si>
  <si>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</si>
  <si>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</si>
  <si>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</si>
  <si>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</si>
  <si>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</si>
  <si>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</si>
  <si>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</si>
  <si>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</si>
  <si>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</si>
  <si>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</si>
  <si>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</si>
  <si>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</si>
  <si>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</si>
  <si>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</si>
  <si>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</si>
  <si>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</si>
  <si>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</si>
  <si>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</si>
  <si>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</si>
  <si>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</si>
  <si>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</si>
  <si>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</si>
  <si>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</si>
  <si>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</si>
  <si>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</si>
  <si>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</si>
  <si>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</si>
  <si>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</si>
  <si>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</si>
  <si>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</si>
  <si>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</si>
  <si>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</si>
  <si>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</si>
  <si>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</si>
  <si>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</si>
  <si>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</si>
  <si>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</si>
  <si>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</si>
  <si>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</si>
  <si>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</si>
  <si>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</si>
  <si>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</si>
  <si>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</si>
  <si>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</si>
  <si>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</si>
  <si>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</si>
  <si>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</si>
  <si>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</si>
  <si>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</si>
  <si>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</si>
  <si>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</si>
  <si>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</si>
  <si>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</si>
  <si>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</si>
  <si>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</si>
  <si>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</si>
  <si>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</si>
  <si>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</si>
  <si>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</si>
  <si>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</si>
  <si>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</si>
  <si>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</si>
  <si>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</si>
  <si>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</si>
  <si>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</si>
  <si>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</si>
  <si>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</si>
  <si>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</si>
  <si>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</si>
  <si>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</si>
  <si>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</si>
  <si>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</si>
  <si>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</si>
  <si>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</si>
  <si>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</si>
  <si>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</si>
  <si>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</si>
  <si>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</si>
  <si>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</si>
  <si>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</si>
  <si>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</si>
  <si>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</si>
  <si>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</si>
  <si>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</si>
  <si>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</si>
  <si>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</si>
  <si>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</si>
  <si>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</si>
  <si>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</si>
  <si>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</si>
  <si>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</si>
  <si>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</si>
  <si>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</si>
  <si>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</si>
  <si>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</si>
  <si>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</si>
  <si>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</si>
  <si>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</si>
  <si>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</si>
  <si>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</si>
  <si>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</si>
  <si>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</si>
  <si>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</si>
  <si>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</si>
  <si>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</si>
  <si>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</si>
  <si>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</si>
  <si>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</si>
  <si>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</si>
  <si>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</si>
  <si>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</si>
  <si>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</si>
  <si>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</si>
  <si>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</si>
  <si>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</si>
  <si>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</si>
  <si>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</si>
  <si>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</si>
  <si>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</si>
  <si>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</si>
  <si>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</si>
  <si>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</si>
  <si>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</si>
  <si>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</si>
  <si>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</si>
  <si>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</si>
  <si>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</si>
  <si>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</si>
  <si>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</si>
  <si>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</si>
  <si>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</si>
  <si>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</si>
  <si>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</si>
  <si>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</si>
  <si>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</si>
  <si>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</si>
  <si>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</si>
  <si>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</si>
  <si>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</si>
  <si>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</si>
  <si>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</si>
  <si>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</si>
  <si>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</si>
  <si>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</si>
  <si>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</si>
  <si>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</si>
  <si>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</si>
  <si>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</si>
  <si>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</si>
  <si>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</si>
  <si>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</si>
  <si>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</si>
  <si>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</si>
  <si>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</si>
  <si>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</si>
  <si>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</si>
  <si>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</si>
  <si>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</si>
  <si>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</si>
  <si>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</si>
  <si>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</si>
  <si>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</si>
  <si>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</si>
  <si>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</si>
  <si>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</si>
  <si>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</si>
  <si>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</si>
  <si>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</si>
  <si>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</si>
  <si>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</si>
  <si>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</si>
  <si>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</si>
  <si>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</si>
  <si>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</si>
  <si>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</si>
  <si>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</si>
  <si>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</si>
  <si>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</si>
  <si>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</si>
  <si>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</si>
  <si>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</si>
  <si>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</si>
  <si>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</si>
  <si>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</si>
  <si>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</si>
  <si>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</si>
  <si>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</si>
  <si>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</si>
  <si>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</si>
  <si>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</si>
  <si>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</si>
  <si>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</si>
  <si>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</si>
  <si>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</si>
  <si>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</si>
  <si>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</si>
  <si>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</si>
  <si>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</si>
  <si>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</si>
  <si>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</si>
  <si>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</si>
  <si>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</si>
  <si>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</si>
  <si>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</si>
  <si>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</si>
  <si>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</si>
  <si>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</si>
  <si>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</si>
  <si>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</si>
  <si>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</si>
  <si>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</si>
  <si>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</si>
  <si>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</si>
  <si>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</si>
  <si>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</si>
  <si>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</si>
  <si>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</si>
  <si>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</si>
  <si>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</si>
  <si>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</si>
  <si>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</si>
  <si>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</si>
  <si>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</si>
  <si>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</si>
  <si>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</si>
  <si>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</si>
  <si>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</si>
  <si>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</si>
  <si>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</si>
  <si>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</si>
  <si>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</si>
  <si>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</si>
  <si>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</si>
  <si>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</si>
  <si>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</si>
  <si>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</si>
  <si>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</si>
  <si>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</si>
  <si>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</si>
  <si>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</si>
  <si>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</si>
  <si>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</si>
  <si>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</si>
  <si>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</si>
  <si>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</si>
  <si>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</si>
  <si>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</si>
  <si>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</si>
  <si>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</si>
  <si>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</si>
  <si>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</si>
  <si>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</si>
  <si>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</si>
  <si>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</si>
  <si>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</si>
  <si>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</si>
  <si>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</si>
  <si>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</si>
  <si>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</si>
  <si>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</si>
  <si>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</si>
  <si>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</si>
  <si>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</si>
  <si>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</si>
  <si>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</si>
  <si>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</si>
  <si>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</si>
  <si>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</si>
  <si>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</si>
  <si>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</si>
  <si>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</si>
  <si>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</si>
  <si>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</si>
  <si>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</si>
  <si>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</si>
  <si>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</si>
  <si>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</si>
  <si>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</si>
  <si>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</si>
  <si>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</si>
  <si>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</si>
  <si>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</si>
  <si>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</si>
  <si>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</si>
  <si>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</si>
  <si>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</si>
  <si>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</si>
  <si>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</si>
  <si>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</si>
  <si>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</si>
  <si>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</si>
  <si>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</si>
  <si>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</si>
  <si>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</si>
  <si>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</si>
  <si>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</si>
  <si>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</si>
  <si>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</si>
  <si>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</si>
  <si>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</si>
  <si>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</si>
  <si>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</si>
  <si>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</si>
  <si>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</si>
  <si>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</si>
  <si>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</si>
  <si>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</si>
  <si>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</si>
  <si>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</si>
  <si>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</si>
  <si>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</si>
  <si>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</si>
  <si>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</si>
  <si>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</si>
  <si>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</si>
  <si>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</si>
  <si>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</si>
  <si>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</si>
  <si>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</si>
  <si>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</si>
  <si>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</si>
  <si>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</si>
  <si>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</si>
  <si>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</si>
  <si>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</si>
  <si>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</si>
  <si>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</si>
  <si>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</si>
  <si>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</si>
  <si>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</si>
  <si>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</si>
  <si>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</si>
  <si>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</si>
  <si>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</si>
  <si>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</si>
  <si>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</si>
  <si>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</si>
  <si>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</si>
  <si>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</si>
  <si>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</si>
  <si>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</si>
  <si>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</si>
  <si>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</si>
  <si>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</si>
  <si>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</si>
  <si>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</si>
  <si>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</si>
  <si>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</si>
  <si>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</si>
  <si>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</si>
  <si>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</si>
  <si>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</si>
  <si>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</si>
  <si>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</si>
  <si>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</si>
  <si>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</si>
  <si>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</si>
  <si>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</si>
  <si>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</si>
  <si>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</si>
  <si>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</si>
  <si>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</si>
  <si>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</si>
  <si>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</si>
  <si>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</si>
  <si>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</si>
  <si>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</si>
  <si>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</si>
  <si>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</si>
  <si>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</si>
  <si>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</si>
  <si>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</si>
  <si>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</si>
  <si>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</si>
  <si>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</si>
  <si>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</si>
  <si>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</si>
  <si>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</si>
  <si>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</si>
  <si>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</si>
  <si>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</si>
  <si>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</si>
  <si>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</si>
  <si>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</si>
  <si>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</si>
  <si>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</si>
  <si>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</si>
  <si>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</si>
  <si>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</si>
  <si>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</si>
  <si>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</si>
  <si>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</si>
  <si>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</si>
  <si>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</si>
  <si>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</si>
  <si>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</si>
  <si>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</si>
  <si>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</si>
  <si>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</si>
  <si>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</si>
  <si>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</si>
  <si>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</si>
  <si>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</si>
  <si>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</si>
  <si>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</si>
  <si>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</si>
  <si>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</si>
  <si>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</si>
  <si>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</si>
  <si>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</si>
  <si>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</si>
  <si>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</si>
  <si>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</si>
  <si>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</si>
  <si>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</si>
  <si>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</si>
  <si>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</si>
  <si>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</si>
  <si>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</si>
  <si>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</si>
  <si>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</si>
  <si>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</si>
  <si>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</si>
  <si>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</si>
  <si>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</si>
  <si>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</si>
  <si>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</si>
  <si>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</si>
  <si>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</si>
  <si>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</si>
  <si>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</si>
  <si>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</si>
  <si>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</si>
  <si>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</si>
  <si>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</si>
  <si>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</si>
  <si>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</si>
  <si>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</si>
  <si>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</si>
  <si>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</si>
  <si>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</si>
  <si>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</si>
  <si>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</si>
  <si>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</si>
  <si>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</si>
  <si>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</si>
  <si>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</si>
  <si>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</si>
  <si>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</si>
  <si>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</si>
  <si>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</si>
  <si>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</si>
  <si>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</si>
  <si>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</si>
  <si>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</si>
  <si>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</si>
  <si>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</si>
  <si>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</si>
  <si>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</si>
  <si>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</si>
  <si>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</si>
  <si>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</si>
  <si>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</si>
  <si>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</si>
  <si>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</si>
  <si>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</si>
  <si>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</si>
  <si>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</si>
  <si>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</si>
  <si>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</si>
  <si>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</si>
  <si>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</si>
  <si>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</si>
  <si>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</si>
  <si>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</si>
  <si>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</si>
  <si>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</si>
  <si>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</si>
  <si>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</si>
  <si>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</si>
  <si>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</si>
  <si>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</si>
  <si>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</si>
  <si>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</si>
  <si>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</si>
  <si>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</si>
  <si>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</si>
  <si>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</si>
  <si>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</si>
  <si>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</si>
  <si>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</si>
  <si>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</si>
  <si>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</si>
  <si>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</si>
  <si>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</si>
  <si>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</si>
  <si>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</si>
  <si>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</si>
  <si>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</si>
  <si>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</si>
  <si>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</si>
  <si>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</si>
  <si>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</si>
  <si>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</si>
  <si>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</si>
  <si>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</si>
  <si>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</si>
  <si>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</si>
  <si>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</si>
  <si>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</si>
  <si>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</si>
  <si>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</si>
  <si>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</si>
  <si>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</si>
  <si>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</si>
  <si>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</si>
  <si>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</si>
  <si>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</si>
  <si>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</si>
  <si>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</si>
  <si>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</si>
  <si>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</si>
  <si>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</si>
  <si>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</si>
  <si>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</si>
  <si>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</si>
  <si>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</si>
  <si>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</si>
  <si>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</si>
  <si>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</si>
  <si>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</si>
  <si>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</si>
  <si>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</si>
  <si>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</si>
  <si>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</si>
  <si>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</si>
  <si>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</si>
  <si>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</si>
  <si>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</si>
  <si>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</si>
  <si>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</si>
  <si>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</si>
  <si>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</si>
  <si>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</si>
  <si>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</si>
  <si>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</si>
  <si>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</si>
  <si>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</si>
  <si>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</si>
  <si>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</si>
  <si>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</si>
  <si>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</si>
  <si>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</si>
  <si>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</si>
  <si>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</si>
  <si>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</si>
  <si>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</si>
  <si>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</si>
  <si>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</si>
  <si>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</si>
  <si>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</si>
  <si>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</si>
  <si>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</si>
  <si>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</si>
  <si>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</si>
  <si>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</si>
  <si>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</si>
  <si>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</si>
  <si>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</si>
  <si>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</si>
  <si>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</si>
  <si>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</si>
  <si>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</si>
  <si>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</si>
  <si>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</si>
  <si>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</si>
  <si>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</si>
  <si>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</si>
  <si>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</si>
  <si>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</si>
  <si>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</si>
  <si>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</si>
  <si>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</si>
  <si>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</si>
  <si>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</si>
  <si>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</si>
  <si>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</si>
  <si>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</si>
  <si>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</si>
  <si>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</si>
  <si>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</si>
  <si>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</si>
  <si>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</si>
  <si>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</si>
  <si>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</si>
  <si>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</si>
  <si>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</si>
  <si>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</si>
  <si>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</si>
  <si>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</si>
  <si>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</si>
  <si>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</si>
  <si>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</si>
  <si>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</si>
  <si>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</si>
  <si>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</si>
  <si>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</si>
  <si>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</si>
  <si>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</si>
  <si>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</si>
  <si>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</si>
  <si>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</si>
  <si>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</si>
  <si>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</si>
  <si>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</si>
  <si>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</si>
  <si>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</si>
  <si>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</si>
  <si>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</si>
  <si>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</si>
  <si>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</si>
  <si>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</si>
  <si>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</si>
  <si>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</si>
  <si>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</si>
  <si>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</si>
  <si>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</si>
  <si>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</si>
  <si>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</si>
  <si>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</si>
  <si>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</si>
  <si>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</si>
  <si>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</si>
  <si>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</si>
  <si>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</si>
  <si>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</si>
  <si>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</si>
  <si>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</si>
  <si>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</si>
  <si>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</si>
  <si>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</si>
  <si>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</si>
  <si>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</si>
  <si>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</si>
  <si>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</si>
  <si>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</si>
  <si>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</si>
  <si>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</si>
  <si>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</si>
  <si>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</si>
  <si>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</si>
  <si>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</si>
  <si>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</si>
  <si>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</si>
  <si>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</si>
  <si>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</si>
  <si>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</si>
  <si>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</si>
  <si>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</si>
  <si>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</si>
  <si>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</si>
  <si>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</si>
  <si>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</si>
  <si>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</si>
  <si>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</si>
  <si>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</si>
  <si>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</si>
  <si>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</si>
  <si>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</si>
  <si>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</si>
  <si>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</si>
  <si>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</si>
  <si>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</si>
  <si>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</si>
  <si>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</si>
  <si>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</si>
  <si>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</si>
  <si>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</si>
  <si>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</si>
  <si>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</si>
  <si>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</si>
  <si>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</si>
  <si>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</si>
  <si>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</si>
  <si>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</si>
  <si>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</si>
  <si>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</si>
  <si>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</si>
  <si>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</si>
  <si>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</si>
  <si>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</si>
  <si>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</si>
  <si>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</si>
  <si>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</si>
  <si>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</si>
  <si>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</si>
  <si>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</si>
  <si>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</si>
  <si>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</si>
  <si>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</si>
  <si>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</si>
  <si>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</si>
  <si>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</si>
  <si>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</si>
  <si>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</si>
  <si>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</si>
  <si>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</si>
  <si>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</si>
  <si>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</si>
  <si>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</si>
  <si>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</si>
  <si>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</si>
  <si>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</si>
  <si>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</si>
  <si>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</si>
  <si>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</si>
  <si>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</si>
  <si>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</si>
  <si>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</si>
  <si>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</si>
  <si>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</si>
  <si>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</si>
  <si>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</si>
  <si>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</si>
  <si>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</si>
  <si>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</si>
  <si>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</si>
  <si>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</si>
  <si>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</si>
  <si>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</si>
  <si>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</si>
  <si>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</si>
  <si>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</si>
  <si>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</si>
  <si>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</si>
  <si>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</si>
  <si>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</si>
  <si>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</si>
  <si>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</si>
  <si>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</si>
  <si>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</si>
  <si>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</si>
  <si>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</si>
  <si>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</si>
  <si>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</si>
  <si>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</si>
  <si>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</si>
  <si>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</si>
  <si>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</si>
  <si>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</si>
  <si>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</si>
  <si>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</si>
  <si>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</si>
  <si>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</si>
  <si>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</si>
  <si>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</si>
  <si>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</si>
  <si>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</si>
  <si>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</si>
  <si>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</si>
  <si>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</si>
  <si>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</si>
  <si>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</si>
  <si>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</si>
  <si>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</si>
  <si>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</si>
  <si>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</si>
  <si>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</si>
  <si>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</si>
  <si>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</si>
  <si>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</si>
  <si>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</si>
  <si>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</si>
  <si>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</si>
  <si>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</si>
  <si>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</si>
  <si>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</si>
  <si>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</si>
  <si>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</si>
  <si>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</si>
  <si>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</si>
  <si>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</si>
  <si>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</si>
  <si>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</si>
  <si>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</si>
  <si>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</si>
  <si>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</si>
  <si>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</si>
  <si>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</si>
  <si>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</si>
  <si>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</si>
  <si>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</si>
  <si>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</si>
  <si>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</si>
  <si>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</si>
  <si>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</si>
  <si>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</si>
  <si>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</si>
  <si>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</si>
  <si>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</si>
  <si>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</si>
  <si>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</si>
  <si>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</si>
  <si>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</si>
  <si>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</si>
  <si>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</si>
  <si>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</si>
  <si>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</si>
  <si>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</si>
  <si>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</si>
  <si>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</si>
  <si>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</si>
  <si>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</si>
  <si>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</si>
  <si>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</si>
  <si>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</si>
  <si>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</si>
  <si>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</si>
  <si>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</si>
  <si>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</si>
  <si>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</si>
  <si>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</si>
  <si>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</si>
  <si>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</si>
  <si>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</si>
  <si>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</si>
  <si>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</si>
  <si>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</si>
  <si>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</si>
  <si>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</si>
  <si>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</si>
  <si>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</si>
  <si>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</si>
  <si>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</si>
  <si>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</si>
  <si>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</si>
  <si>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</si>
  <si>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</si>
  <si>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</si>
  <si>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</si>
  <si>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</si>
  <si>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</si>
  <si>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</si>
  <si>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</si>
  <si>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</si>
  <si>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</si>
  <si>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</si>
  <si>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</si>
  <si>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</si>
  <si>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</si>
  <si>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</si>
  <si>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</si>
  <si>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</si>
  <si>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</si>
  <si>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</si>
  <si>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</si>
  <si>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</si>
  <si>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</si>
  <si>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</si>
  <si>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</si>
  <si>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</si>
  <si>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</si>
  <si>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</si>
  <si>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</si>
  <si>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</si>
  <si>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</si>
  <si>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</si>
  <si>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</si>
  <si>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</si>
  <si>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</si>
  <si>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</si>
  <si>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</si>
  <si>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</si>
  <si>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</si>
  <si>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</si>
  <si>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</si>
  <si>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</si>
  <si>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</si>
  <si>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</si>
  <si>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</si>
  <si>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</si>
  <si>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</si>
  <si>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</si>
  <si>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</si>
  <si>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</si>
  <si>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</si>
  <si>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</si>
  <si>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</si>
  <si>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</si>
  <si>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</si>
  <si>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</si>
  <si>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</si>
  <si>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</si>
  <si>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</si>
  <si>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</si>
  <si>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</si>
  <si>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</si>
  <si>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</si>
  <si>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</si>
  <si>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</si>
  <si>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</si>
  <si>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</si>
  <si>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</si>
  <si>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</si>
  <si>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</si>
  <si>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</si>
  <si>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</si>
  <si>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</si>
  <si>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</si>
  <si>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</si>
  <si>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</si>
  <si>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</si>
  <si>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</si>
  <si>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</si>
  <si>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</si>
  <si>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</si>
  <si>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</si>
  <si>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</si>
  <si>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</si>
  <si>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</si>
  <si>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</si>
  <si>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</si>
  <si>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</si>
  <si>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</si>
  <si>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</si>
  <si>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</si>
  <si>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</si>
  <si>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</si>
  <si>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</si>
  <si>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</si>
  <si>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</si>
  <si>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</si>
  <si>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</si>
  <si>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</si>
  <si>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</si>
  <si>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</si>
  <si>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</si>
  <si>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</si>
  <si>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</si>
  <si>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</si>
  <si>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</si>
  <si>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</si>
  <si>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</si>
  <si>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</si>
  <si>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</si>
  <si>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</si>
  <si>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</si>
  <si>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</si>
  <si>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</si>
  <si>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</si>
  <si>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</si>
  <si>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</si>
  <si>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</si>
  <si>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</si>
  <si>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</si>
  <si>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</si>
  <si>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</si>
  <si>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</si>
  <si>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</si>
  <si>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</si>
  <si>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</si>
  <si>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</si>
  <si>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</si>
  <si>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</si>
  <si>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</si>
  <si>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</si>
  <si>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</si>
  <si>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</si>
  <si>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</si>
  <si>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</si>
  <si>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</si>
  <si>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</si>
  <si>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</si>
  <si>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</si>
  <si>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</si>
  <si>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</si>
  <si>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</si>
  <si>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</si>
  <si>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</si>
  <si>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</si>
  <si>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</si>
  <si>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</si>
  <si>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</si>
  <si>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</si>
  <si>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</si>
  <si>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</si>
  <si>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</si>
  <si>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</si>
  <si>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</si>
  <si>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</si>
  <si>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</si>
  <si>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</si>
  <si>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</si>
  <si>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</si>
  <si>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</si>
  <si>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</si>
  <si>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</si>
  <si>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</si>
  <si>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</si>
  <si>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</si>
  <si>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</si>
  <si>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</si>
  <si>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</si>
  <si>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</si>
  <si>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</si>
  <si>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</si>
  <si>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</si>
  <si>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</si>
  <si>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</si>
  <si>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</si>
  <si>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</si>
  <si>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</si>
  <si>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</si>
  <si>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</si>
  <si>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</si>
  <si>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</si>
  <si>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</si>
  <si>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</si>
  <si>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</si>
  <si>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</si>
  <si>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</si>
  <si>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</si>
  <si>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</si>
  <si>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</si>
  <si>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</si>
  <si>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</si>
  <si>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</si>
  <si>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</si>
  <si>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</si>
  <si>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</si>
  <si>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</si>
  <si>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</si>
  <si>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</si>
  <si>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</si>
  <si>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</si>
  <si>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</si>
  <si>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</si>
  <si>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</si>
  <si>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</si>
  <si>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</si>
  <si>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</si>
  <si>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</si>
  <si>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</si>
  <si>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</si>
  <si>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</si>
  <si>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</si>
  <si>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</si>
  <si>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</si>
  <si>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</si>
  <si>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</si>
  <si>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</si>
  <si>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</si>
  <si>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</si>
  <si>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</si>
  <si>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</si>
  <si>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</si>
  <si>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</si>
  <si>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</si>
  <si>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</si>
  <si>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</si>
  <si>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</si>
  <si>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</si>
  <si>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</si>
  <si>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</si>
  <si>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</si>
  <si>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</si>
  <si>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</si>
  <si>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</si>
  <si>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</si>
  <si>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</si>
  <si>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</si>
  <si>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</si>
  <si>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</si>
  <si>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</si>
  <si>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</si>
  <si>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</si>
  <si>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</si>
  <si>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</si>
  <si>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</si>
  <si>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</si>
  <si>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</si>
  <si>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</si>
  <si>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</si>
  <si>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</si>
  <si>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</si>
  <si>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</si>
  <si>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</si>
  <si>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</si>
  <si>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</si>
  <si>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</si>
  <si>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</si>
  <si>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</si>
  <si>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</si>
  <si>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</si>
  <si>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</si>
  <si>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</si>
  <si>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</si>
  <si>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</si>
  <si>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</si>
  <si>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</si>
  <si>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</si>
  <si>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</si>
  <si>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</si>
  <si>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</si>
  <si>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</si>
  <si>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</si>
  <si>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</si>
  <si>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</si>
  <si>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</si>
  <si>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</si>
  <si>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</si>
  <si>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</si>
  <si>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</si>
  <si>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</si>
  <si>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</si>
  <si>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</si>
  <si>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</si>
  <si>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</si>
  <si>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</si>
  <si>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</si>
  <si>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</si>
  <si>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</si>
  <si>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</si>
  <si>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</si>
  <si>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</si>
  <si>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</si>
  <si>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</si>
  <si>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</si>
  <si>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</si>
  <si>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</si>
  <si>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</si>
  <si>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</si>
  <si>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</si>
  <si>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</si>
  <si>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</si>
  <si>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</si>
  <si>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</si>
  <si>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</si>
  <si>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</si>
  <si>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</si>
  <si>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</si>
  <si>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</si>
  <si>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</si>
  <si>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</si>
  <si>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</si>
  <si>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</si>
  <si>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</si>
  <si>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</si>
  <si>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</si>
  <si>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</si>
  <si>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</si>
  <si>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</si>
  <si>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</si>
  <si>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</si>
  <si>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</si>
  <si>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</si>
  <si>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</si>
  <si>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</si>
  <si>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</si>
  <si>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</si>
  <si>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</si>
  <si>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</si>
  <si>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</si>
  <si>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</si>
  <si>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</si>
  <si>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</si>
  <si>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</si>
  <si>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</si>
  <si>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</si>
  <si>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</si>
  <si>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</si>
  <si>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</si>
  <si>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</si>
  <si>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</si>
  <si>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</si>
  <si>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</si>
  <si>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</si>
  <si>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</si>
  <si>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</si>
  <si>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</si>
  <si>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</si>
  <si>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</si>
  <si>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</si>
  <si>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</si>
  <si>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</si>
  <si>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</si>
  <si>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</si>
  <si>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</si>
  <si>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</si>
  <si>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</si>
  <si>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</si>
  <si>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</si>
  <si>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</si>
  <si>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</si>
  <si>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</si>
  <si>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</si>
  <si>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</si>
  <si>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</si>
  <si>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</si>
  <si>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</si>
  <si>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</si>
  <si>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</si>
  <si>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</si>
  <si>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</si>
  <si>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</si>
  <si>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</si>
  <si>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</si>
  <si>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</si>
  <si>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</si>
  <si>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</si>
  <si>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</si>
  <si>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</si>
  <si>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</si>
  <si>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</si>
  <si>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</si>
  <si>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</si>
  <si>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</si>
  <si>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</si>
  <si>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</si>
  <si>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</si>
  <si>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</si>
  <si>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</si>
  <si>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</si>
  <si>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</si>
  <si>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</si>
  <si>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</si>
  <si>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</si>
  <si>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</si>
  <si>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</si>
  <si>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</si>
  <si>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</si>
  <si>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</si>
  <si>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</si>
  <si>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</si>
  <si>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</si>
  <si>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</si>
  <si>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</si>
  <si>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</si>
  <si>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</si>
  <si>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</si>
  <si>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</si>
  <si>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</si>
  <si>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</si>
  <si>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</si>
  <si>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</si>
  <si>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</si>
  <si>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</si>
  <si>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</si>
  <si>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</si>
  <si>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</si>
  <si>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</si>
  <si>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</si>
  <si>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</si>
  <si>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</si>
  <si>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</si>
  <si>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</si>
  <si>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</si>
  <si>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</si>
  <si>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</si>
  <si>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</si>
  <si>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</si>
  <si>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</si>
  <si>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</si>
  <si>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</si>
  <si>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</si>
  <si>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</si>
  <si>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</si>
  <si>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</si>
  <si>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</si>
  <si>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</si>
  <si>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</si>
  <si>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</si>
  <si>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</si>
  <si>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</si>
  <si>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</si>
  <si>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</si>
  <si>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</si>
  <si>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</si>
  <si>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</si>
  <si>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</si>
  <si>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</si>
  <si>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</si>
  <si>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</si>
  <si>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</si>
  <si>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</si>
  <si>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</si>
  <si>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</si>
  <si>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</si>
  <si>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</si>
  <si>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</si>
  <si>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</si>
  <si>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</si>
  <si>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</si>
  <si>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</si>
  <si>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</si>
  <si>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</si>
  <si>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</si>
  <si>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</si>
  <si>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</si>
  <si>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</si>
  <si>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</si>
  <si>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</si>
  <si>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</si>
  <si>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</si>
  <si>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</si>
  <si>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</si>
  <si>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</si>
  <si>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</si>
  <si>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</si>
  <si>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</si>
  <si>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</si>
  <si>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</si>
  <si>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</si>
  <si>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</si>
  <si>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</si>
  <si>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</si>
  <si>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</si>
  <si>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</si>
  <si>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</si>
  <si>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</si>
  <si>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</si>
  <si>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</si>
  <si>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</si>
  <si>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</si>
  <si>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</si>
  <si>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</si>
  <si>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</si>
  <si>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</si>
  <si>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</si>
  <si>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</si>
  <si>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</si>
  <si>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</si>
  <si>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</si>
  <si>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</si>
  <si>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</si>
  <si>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</si>
  <si>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</si>
  <si>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</si>
  <si>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</si>
  <si>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</si>
  <si>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</si>
  <si>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</si>
  <si>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</si>
  <si>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</si>
  <si>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</si>
  <si>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</si>
  <si>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</si>
  <si>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</si>
  <si>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</si>
  <si>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</si>
  <si>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</si>
  <si>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</si>
  <si>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</si>
  <si>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</si>
  <si>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</si>
  <si>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</si>
  <si>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</si>
  <si>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</si>
  <si>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</si>
  <si>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</si>
  <si>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</si>
  <si>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</si>
  <si>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</si>
  <si>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</si>
  <si>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</si>
  <si>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</si>
  <si>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</si>
  <si>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</si>
  <si>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</si>
  <si>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</si>
  <si>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</si>
  <si>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</si>
  <si>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</si>
  <si>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</si>
  <si>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</si>
  <si>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</si>
  <si>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</si>
  <si>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</si>
  <si>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</si>
  <si>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</si>
  <si>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</si>
  <si>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</si>
  <si>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</si>
  <si>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</si>
  <si>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</si>
  <si>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</si>
  <si>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</si>
  <si>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</si>
  <si>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</si>
  <si>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</si>
  <si>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</si>
  <si>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</si>
  <si>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</si>
  <si>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</si>
  <si>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</si>
  <si>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</si>
  <si>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</si>
  <si>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</si>
  <si>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</si>
  <si>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</si>
  <si>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</si>
  <si>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</si>
  <si>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</si>
  <si>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</si>
  <si>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</si>
  <si>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</si>
  <si>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</si>
  <si>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</si>
  <si>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</si>
  <si>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</si>
  <si>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</si>
  <si>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</si>
  <si>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</si>
  <si>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</si>
  <si>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</si>
  <si>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</si>
  <si>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</si>
  <si>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</si>
  <si>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</si>
  <si>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</si>
  <si>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</si>
  <si>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</si>
  <si>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</si>
  <si>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</si>
  <si>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</si>
  <si>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</si>
  <si>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</si>
  <si>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</si>
  <si>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</si>
  <si>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</si>
  <si>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</si>
  <si>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</si>
  <si>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</si>
  <si>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</si>
  <si>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</si>
  <si>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</si>
  <si>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</si>
  <si>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</si>
  <si>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</si>
  <si>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</si>
  <si>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</si>
  <si>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</si>
  <si>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</si>
  <si>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</si>
  <si>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</si>
  <si>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</si>
  <si>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</si>
  <si>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</si>
  <si>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</si>
  <si>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</si>
  <si>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</si>
  <si>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</si>
  <si>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</si>
  <si>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</si>
  <si>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</si>
  <si>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</si>
  <si>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</si>
  <si>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</si>
  <si>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</si>
  <si>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</si>
  <si>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</si>
  <si>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</si>
  <si>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</si>
  <si>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</si>
  <si>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</si>
  <si>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</si>
  <si>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</si>
  <si>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</si>
  <si>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</si>
  <si>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</si>
  <si>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</si>
  <si>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</si>
  <si>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</si>
  <si>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</si>
  <si>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</si>
  <si>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</si>
  <si>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</si>
  <si>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</si>
  <si>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</si>
  <si>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</si>
  <si>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</si>
  <si>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</si>
  <si>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</si>
  <si>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</si>
  <si>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</si>
  <si>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</si>
  <si>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</si>
  <si>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</si>
  <si>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</si>
  <si>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</si>
  <si>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</si>
  <si>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</si>
  <si>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</si>
  <si>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</si>
  <si>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</si>
  <si>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</si>
  <si>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</si>
  <si>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</si>
  <si>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</si>
  <si>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</si>
  <si>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</si>
  <si>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</si>
  <si>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</si>
  <si>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</si>
  <si>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</si>
  <si>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</si>
  <si>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</si>
  <si>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</si>
  <si>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</si>
  <si>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</si>
  <si>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</si>
  <si>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</si>
  <si>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</si>
  <si>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</si>
  <si>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</si>
  <si>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</si>
  <si>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</si>
  <si>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</si>
  <si>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</si>
  <si>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</si>
  <si>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</si>
  <si>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</si>
  <si>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</si>
  <si>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</si>
  <si>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</si>
  <si>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</si>
  <si>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</si>
  <si>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</si>
  <si>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</si>
  <si>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</si>
  <si>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</si>
  <si>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</si>
  <si>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</si>
  <si>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</si>
  <si>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</si>
  <si>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</si>
  <si>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</si>
  <si>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</si>
  <si>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</si>
  <si>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</si>
  <si>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</si>
  <si>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</si>
  <si>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</si>
  <si>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</si>
  <si>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</si>
  <si>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</si>
  <si>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</si>
  <si>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</si>
  <si>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</si>
  <si>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</si>
  <si>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</si>
  <si>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</si>
  <si>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</si>
  <si>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</si>
  <si>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</si>
  <si>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</si>
  <si>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</si>
  <si>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</si>
  <si>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</si>
  <si>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</si>
  <si>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</si>
  <si>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</si>
  <si>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</si>
  <si>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</si>
  <si>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</si>
  <si>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</si>
  <si>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</si>
  <si>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</si>
  <si>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</si>
  <si>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</si>
  <si>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</si>
  <si>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</si>
  <si>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</si>
  <si>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</si>
  <si>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</si>
  <si>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</si>
  <si>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</si>
  <si>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</si>
  <si>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</si>
  <si>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</si>
  <si>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</si>
  <si>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</si>
  <si>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</si>
  <si>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</si>
  <si>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</si>
  <si>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</si>
  <si>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</si>
  <si>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</si>
  <si>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</si>
  <si>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</si>
  <si>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</si>
  <si>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</si>
  <si>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</si>
  <si>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</si>
  <si>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</si>
  <si>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</si>
  <si>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</si>
  <si>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</si>
  <si>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</si>
  <si>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</si>
  <si>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</si>
  <si>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</si>
  <si>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</si>
  <si>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</si>
  <si>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</si>
  <si>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</si>
  <si>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</si>
  <si>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</si>
  <si>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</si>
  <si>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</si>
  <si>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</si>
  <si>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</si>
  <si>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</si>
  <si>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</si>
  <si>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</si>
  <si>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</si>
  <si>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</si>
  <si>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</si>
  <si>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</si>
  <si>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</si>
  <si>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</si>
  <si>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</si>
  <si>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</si>
  <si>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</si>
  <si>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</si>
  <si>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</si>
  <si>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</si>
  <si>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</si>
  <si>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</si>
  <si>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</si>
  <si>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</si>
  <si>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</si>
  <si>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</si>
  <si>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</si>
  <si>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</si>
  <si>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</si>
  <si>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</si>
  <si>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</si>
  <si>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</si>
  <si>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</si>
  <si>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</si>
  <si>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</si>
  <si>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</si>
  <si>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</si>
  <si>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</si>
  <si>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</si>
  <si>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</si>
  <si>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</si>
  <si>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</si>
  <si>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</si>
  <si>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</si>
  <si>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</si>
  <si>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</si>
  <si>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</si>
  <si>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</si>
  <si>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</si>
  <si>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</si>
  <si>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</si>
  <si>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</si>
  <si>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</si>
  <si>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</si>
  <si>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</si>
  <si>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</si>
  <si>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</si>
  <si>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</si>
  <si>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</si>
  <si>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</si>
  <si>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</si>
  <si>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</si>
  <si>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</si>
  <si>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</si>
  <si>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</si>
  <si>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</si>
  <si>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</si>
  <si>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</si>
  <si>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</si>
  <si>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</si>
  <si>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</si>
  <si>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</si>
  <si>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</si>
  <si>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</si>
  <si>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</si>
  <si>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</si>
  <si>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</si>
  <si>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</si>
  <si>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</si>
  <si>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</si>
  <si>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</si>
  <si>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</si>
  <si>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</si>
  <si>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</si>
  <si>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</si>
  <si>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</si>
  <si>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</si>
  <si>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</si>
  <si>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</si>
  <si>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</si>
  <si>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</si>
  <si>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</si>
  <si>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</si>
  <si>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</si>
  <si>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</si>
  <si>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</si>
  <si>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</si>
  <si>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</si>
  <si>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</si>
  <si>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</si>
  <si>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</si>
  <si>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</si>
  <si>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</si>
  <si>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</si>
  <si>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</si>
  <si>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</si>
  <si>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</si>
  <si>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</si>
  <si>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</si>
  <si>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</si>
  <si>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</si>
  <si>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</si>
  <si>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</si>
  <si>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</si>
  <si>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</si>
  <si>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</si>
  <si>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</si>
  <si>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</si>
  <si>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</si>
  <si>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</si>
  <si>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</si>
  <si>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</si>
  <si>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</si>
  <si>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</si>
  <si>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</si>
  <si>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</si>
  <si>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</si>
  <si>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</si>
  <si>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</si>
  <si>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</si>
  <si>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</si>
  <si>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</si>
  <si>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</si>
  <si>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</si>
  <si>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</si>
  <si>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</si>
  <si>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</si>
  <si>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</si>
  <si>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</si>
  <si>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</si>
  <si>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</si>
  <si>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</si>
  <si>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</si>
  <si>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</si>
  <si>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</si>
  <si>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</si>
  <si>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</si>
  <si>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</si>
  <si>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</si>
  <si>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</si>
  <si>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</si>
  <si>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</si>
  <si>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</si>
  <si>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</si>
  <si>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</si>
  <si>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</si>
  <si>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</si>
  <si>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</si>
  <si>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</si>
  <si>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</si>
  <si>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</si>
  <si>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</si>
  <si>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</si>
  <si>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</si>
  <si>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</si>
  <si>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</si>
  <si>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</si>
  <si>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</si>
  <si>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</si>
  <si>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</si>
  <si>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</si>
  <si>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</si>
  <si>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</si>
  <si>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</si>
  <si>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</si>
  <si>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</si>
  <si>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</si>
  <si>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</si>
  <si>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</si>
  <si>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</si>
  <si>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</si>
  <si>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</si>
  <si>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</si>
  <si>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</si>
  <si>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</si>
  <si>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</si>
  <si>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</si>
  <si>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</si>
  <si>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</si>
  <si>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</si>
  <si>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</si>
  <si>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</si>
  <si>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</si>
  <si>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</si>
  <si>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</si>
  <si>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</si>
  <si>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</si>
  <si>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</si>
  <si>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</si>
  <si>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</si>
  <si>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</si>
  <si>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</si>
  <si>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</si>
  <si>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</si>
  <si>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</si>
  <si>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</si>
  <si>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</si>
  <si>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</si>
  <si>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</si>
  <si>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</si>
  <si>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</si>
  <si>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</si>
  <si>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</si>
  <si>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</si>
  <si>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</si>
  <si>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</si>
  <si>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</si>
  <si>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</si>
  <si>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</si>
  <si>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</si>
  <si>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</si>
  <si>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</si>
  <si>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</si>
  <si>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</si>
  <si>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</si>
  <si>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</si>
  <si>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</si>
  <si>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</si>
  <si>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</si>
  <si>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</si>
  <si>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</si>
  <si>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</si>
  <si>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</si>
  <si>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</si>
  <si>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</si>
  <si>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</si>
  <si>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</si>
  <si>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</si>
  <si>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</si>
  <si>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</si>
  <si>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</si>
  <si>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</si>
  <si>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</si>
  <si>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</si>
  <si>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</si>
  <si>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</si>
  <si>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</si>
  <si>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</si>
  <si>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</si>
  <si>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</si>
  <si>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</si>
  <si>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</si>
  <si>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</si>
  <si>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</si>
  <si>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</si>
  <si>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</si>
  <si>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</si>
  <si>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</si>
  <si>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</si>
  <si>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</si>
  <si>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</si>
  <si>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</si>
  <si>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</si>
  <si>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</si>
  <si>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</si>
  <si>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</si>
  <si>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</si>
  <si>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</si>
  <si>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</si>
  <si>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</si>
  <si>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</si>
  <si>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</si>
  <si>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</si>
  <si>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</si>
  <si>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</si>
  <si>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</si>
  <si>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</si>
  <si>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</si>
  <si>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</si>
  <si>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</si>
  <si>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</si>
  <si>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</si>
  <si>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</si>
  <si>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</si>
  <si>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</si>
  <si>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</si>
  <si>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</si>
  <si>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</si>
  <si>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</si>
  <si>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</si>
  <si>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</si>
  <si>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</si>
  <si>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</si>
  <si>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</si>
  <si>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</si>
  <si>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</si>
  <si>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</si>
  <si>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</si>
  <si>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</si>
  <si>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</si>
  <si>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</si>
  <si>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</si>
  <si>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</si>
  <si>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</si>
  <si>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</si>
  <si>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</si>
  <si>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</si>
  <si>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</si>
  <si>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</si>
  <si>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</si>
  <si>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</si>
  <si>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</si>
  <si>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</si>
  <si>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</si>
  <si>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</si>
  <si>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</si>
  <si>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</si>
  <si>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</si>
  <si>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</si>
  <si>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</si>
  <si>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</si>
  <si>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</si>
  <si>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</si>
  <si>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</si>
  <si>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</si>
  <si>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</si>
  <si>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</si>
  <si>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</si>
  <si>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</si>
  <si>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</si>
  <si>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</si>
  <si>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</si>
  <si>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</si>
  <si>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</si>
  <si>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</si>
  <si>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</si>
  <si>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</si>
  <si>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</si>
  <si>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</si>
  <si>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</si>
  <si>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</si>
  <si>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</si>
  <si>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</si>
  <si>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</si>
  <si>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</si>
  <si>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</si>
  <si>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</si>
  <si>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</si>
  <si>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</si>
  <si>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</si>
  <si>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</si>
  <si>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</si>
  <si>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</si>
  <si>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</si>
  <si>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</si>
  <si>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</si>
  <si>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</si>
  <si>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</si>
  <si>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</si>
  <si>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</si>
  <si>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</si>
  <si>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</si>
  <si>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</si>
  <si>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</si>
  <si>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</si>
  <si>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</si>
  <si>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</si>
  <si>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</si>
  <si>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</si>
  <si>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</si>
  <si>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</si>
  <si>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</si>
  <si>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</si>
  <si>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</si>
  <si>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</si>
  <si>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</si>
  <si>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</si>
  <si>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</si>
  <si>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</si>
  <si>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</si>
  <si>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</si>
  <si>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</si>
  <si>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</si>
  <si>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</si>
  <si>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</si>
  <si>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</si>
  <si>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</si>
  <si>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</si>
  <si>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</si>
  <si>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</si>
  <si>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</si>
  <si>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</si>
  <si>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</si>
  <si>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</si>
  <si>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</si>
  <si>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</si>
  <si>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</si>
  <si>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</si>
  <si>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</si>
  <si>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</si>
  <si>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</si>
  <si>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</si>
  <si>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</si>
  <si>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</si>
  <si>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</si>
  <si>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</si>
  <si>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</si>
  <si>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</si>
  <si>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</si>
  <si>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</si>
  <si>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</si>
  <si>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</si>
  <si>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</si>
  <si>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</si>
  <si>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</si>
  <si>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</si>
  <si>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</si>
  <si>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</si>
  <si>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</si>
  <si>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</si>
  <si>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</si>
  <si>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</si>
  <si>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</si>
  <si>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</si>
  <si>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</si>
  <si>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</si>
  <si>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</si>
  <si>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</si>
  <si>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</si>
  <si>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</si>
  <si>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</si>
  <si>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</si>
  <si>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</si>
  <si>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</si>
  <si>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</si>
  <si>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</si>
  <si>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</si>
  <si>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</si>
  <si>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</si>
  <si>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</si>
  <si>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</si>
  <si>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</si>
  <si>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</si>
  <si>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</si>
  <si>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</si>
  <si>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</si>
  <si>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</si>
  <si>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</si>
  <si>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</si>
  <si>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</si>
  <si>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</si>
  <si>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</si>
  <si>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</si>
  <si>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</si>
  <si>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</si>
  <si>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</si>
  <si>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</si>
  <si>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</si>
  <si>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</si>
  <si>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</si>
  <si>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</si>
  <si>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</si>
  <si>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</si>
  <si>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</si>
  <si>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</si>
  <si>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</si>
  <si>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</si>
  <si>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</si>
  <si>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</si>
  <si>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</si>
  <si>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</si>
  <si>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</si>
  <si>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</si>
  <si>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</si>
  <si>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</si>
  <si>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</si>
  <si>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</si>
  <si>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</si>
  <si>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</si>
  <si>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</si>
  <si>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</si>
  <si>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</si>
  <si>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</si>
  <si>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</si>
  <si>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</si>
  <si>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</si>
  <si>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</si>
  <si>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</si>
  <si>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</si>
  <si>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</si>
  <si>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</si>
  <si>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</si>
  <si>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</si>
  <si>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</si>
  <si>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</si>
  <si>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</si>
  <si>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</si>
  <si>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</si>
  <si>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</si>
  <si>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</si>
  <si>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</si>
  <si>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</si>
  <si>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</si>
  <si>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</si>
  <si>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</si>
  <si>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</si>
  <si>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</si>
  <si>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</si>
  <si>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</si>
  <si>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</si>
  <si>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</si>
  <si>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</si>
  <si>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</si>
  <si>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</si>
  <si>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</si>
  <si>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</si>
  <si>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</si>
  <si>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</si>
  <si>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</si>
  <si>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</si>
  <si>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</si>
  <si>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</si>
  <si>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</si>
  <si>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</si>
  <si>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</si>
  <si>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</si>
  <si>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</si>
  <si>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</si>
  <si>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</si>
  <si>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</si>
  <si>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</si>
  <si>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</si>
  <si>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</si>
  <si>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</si>
  <si>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</si>
  <si>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</si>
  <si>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</si>
  <si>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</si>
  <si>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</si>
  <si>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</si>
  <si>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</si>
  <si>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</si>
  <si>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</si>
  <si>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</si>
  <si>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</si>
  <si>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</si>
  <si>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</si>
  <si>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</si>
  <si>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</si>
  <si>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</si>
  <si>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</si>
  <si>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</si>
  <si>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</si>
  <si>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</si>
  <si>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</si>
  <si>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</si>
  <si>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</si>
  <si>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</si>
  <si>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</si>
  <si>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</si>
  <si>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</si>
  <si>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</si>
  <si>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</si>
  <si>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</si>
  <si>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</si>
  <si>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</si>
  <si>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</si>
  <si>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</si>
  <si>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</si>
  <si>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</si>
  <si>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</si>
  <si>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</si>
  <si>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</si>
  <si>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</si>
  <si>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</si>
  <si>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</si>
  <si>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</si>
  <si>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</si>
  <si>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</si>
  <si>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</si>
  <si>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</si>
  <si>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</si>
  <si>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</si>
  <si>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</si>
  <si>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</si>
  <si>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</si>
  <si>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</si>
  <si>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</si>
  <si>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</si>
  <si>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</si>
  <si>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</si>
  <si>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</si>
  <si>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</si>
  <si>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</si>
  <si>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</si>
  <si>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</si>
  <si>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</si>
  <si>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</si>
  <si>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</si>
  <si>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</si>
  <si>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</si>
  <si>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</si>
  <si>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</si>
  <si>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</si>
  <si>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</si>
  <si>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</si>
  <si>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</si>
  <si>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</si>
  <si>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</si>
  <si>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</si>
  <si>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</si>
  <si>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</si>
  <si>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</si>
  <si>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</si>
  <si>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</si>
  <si>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</si>
  <si>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</si>
  <si>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</si>
  <si>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</si>
  <si>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</si>
  <si>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</si>
  <si>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</si>
  <si>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</si>
  <si>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</si>
  <si>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</si>
  <si>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</si>
  <si>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</si>
  <si>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</si>
  <si>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</si>
  <si>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</si>
  <si>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</si>
  <si>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</si>
  <si>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</si>
  <si>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</si>
  <si>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</si>
  <si>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</si>
  <si>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</si>
  <si>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</si>
  <si>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</si>
  <si>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</si>
  <si>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</si>
  <si>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</si>
  <si>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</si>
  <si>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</si>
  <si>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</si>
  <si>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</si>
  <si>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</si>
  <si>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</si>
  <si>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</si>
  <si>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</si>
  <si>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</si>
  <si>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</si>
  <si>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</si>
  <si>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</si>
  <si>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</si>
  <si>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</si>
  <si>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</si>
  <si>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</si>
  <si>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</si>
  <si>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</si>
  <si>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</si>
  <si>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</si>
  <si>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</si>
  <si>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</si>
  <si>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</si>
  <si>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</si>
  <si>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</si>
  <si>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</si>
  <si>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</si>
  <si>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</si>
  <si>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</si>
  <si>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</si>
  <si>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</si>
  <si>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</si>
  <si>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</si>
  <si>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</si>
  <si>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</si>
  <si>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</si>
  <si>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</si>
  <si>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</si>
  <si>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</si>
  <si>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</si>
  <si>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</si>
  <si>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</si>
  <si>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</si>
  <si>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</si>
  <si>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</si>
  <si>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</si>
  <si>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</si>
  <si>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</si>
  <si>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</si>
  <si>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</si>
  <si>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</si>
  <si>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</si>
  <si>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</si>
  <si>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</si>
  <si>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</si>
  <si>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</si>
  <si>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</si>
  <si>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</si>
  <si>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</si>
  <si>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</si>
  <si>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</si>
  <si>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</si>
  <si>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</si>
  <si>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</si>
  <si>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</si>
  <si>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</si>
  <si>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</si>
  <si>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</si>
  <si>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</si>
  <si>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</si>
  <si>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</si>
  <si>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</si>
  <si>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</si>
  <si>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</si>
  <si>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</si>
  <si>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</si>
  <si>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</si>
  <si>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</si>
  <si>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</si>
  <si>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</si>
  <si>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</si>
  <si>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</si>
  <si>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</si>
  <si>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</si>
  <si>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</si>
  <si>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</si>
  <si>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</si>
  <si>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</si>
  <si>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</si>
  <si>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</si>
  <si>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</si>
  <si>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</si>
  <si>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</si>
  <si>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</si>
  <si>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</si>
  <si>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</si>
  <si>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</si>
  <si>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</si>
  <si>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</si>
  <si>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</si>
  <si>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</si>
  <si>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</si>
  <si>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</si>
  <si>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</si>
  <si>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</si>
  <si>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</si>
  <si>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</si>
  <si>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</si>
  <si>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</si>
  <si>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</si>
  <si>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</si>
  <si>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</si>
  <si>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</si>
  <si>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</si>
  <si>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</si>
  <si>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</si>
  <si>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</si>
  <si>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</si>
  <si>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</si>
  <si>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</si>
  <si>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</si>
  <si>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</si>
  <si>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</si>
  <si>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</si>
  <si>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</si>
  <si>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</si>
  <si>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</si>
  <si>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</si>
  <si>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</si>
  <si>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</si>
  <si>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</si>
  <si>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</si>
  <si>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</si>
  <si>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</si>
  <si>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</si>
  <si>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</si>
  <si>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</si>
  <si>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</si>
  <si>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</si>
  <si>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</si>
  <si>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</si>
  <si>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</si>
  <si>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</si>
  <si>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</si>
  <si>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</si>
  <si>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</si>
  <si>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</si>
  <si>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</si>
  <si>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</si>
  <si>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</si>
  <si>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</si>
  <si>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</si>
  <si>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</si>
  <si>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</si>
  <si>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</si>
  <si>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</si>
  <si>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</si>
  <si>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</si>
  <si>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</si>
  <si>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</si>
  <si>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</si>
  <si>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</si>
  <si>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</si>
  <si>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</si>
  <si>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</si>
  <si>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</si>
  <si>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</si>
  <si>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</si>
  <si>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</si>
  <si>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</si>
  <si>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</si>
  <si>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</si>
  <si>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</si>
  <si>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</si>
  <si>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</si>
  <si>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</si>
  <si>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</si>
  <si>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</si>
  <si>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</si>
  <si>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</si>
  <si>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</si>
  <si>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</si>
  <si>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</si>
  <si>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</si>
  <si>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</si>
  <si>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</si>
  <si>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</si>
  <si>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</si>
  <si>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</si>
  <si>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</si>
  <si>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</si>
  <si>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</si>
  <si>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</si>
  <si>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</si>
  <si>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</si>
  <si>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</si>
  <si>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</si>
  <si>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</si>
  <si>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</si>
  <si>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</si>
  <si>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</si>
  <si>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</si>
  <si>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</si>
  <si>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</si>
  <si>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</si>
  <si>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</si>
  <si>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</si>
  <si>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</si>
  <si>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</si>
  <si>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</si>
  <si>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</si>
  <si>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</si>
  <si>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</si>
  <si>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</si>
  <si>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</si>
  <si>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</si>
  <si>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</si>
  <si>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</si>
  <si>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</si>
  <si>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</si>
  <si>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</si>
  <si>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</si>
  <si>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</si>
  <si>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</si>
  <si>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</si>
  <si>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</si>
  <si>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</si>
  <si>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</si>
  <si>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</si>
  <si>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</si>
  <si>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</si>
  <si>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</si>
  <si>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</si>
  <si>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</si>
  <si>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</si>
  <si>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</si>
  <si>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</si>
  <si>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</si>
  <si>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</si>
  <si>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</si>
  <si>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</si>
  <si>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</si>
  <si>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</si>
  <si>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</si>
  <si>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</si>
  <si>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</si>
  <si>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</si>
  <si>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</si>
  <si>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</si>
  <si>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</si>
  <si>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</si>
  <si>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</si>
  <si>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</si>
  <si>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</si>
  <si>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</si>
  <si>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</si>
  <si>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</si>
  <si>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</si>
  <si>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</si>
  <si>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</si>
  <si>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</si>
  <si>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</si>
  <si>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</si>
  <si>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</si>
  <si>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</si>
  <si>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</si>
  <si>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</si>
  <si>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</si>
  <si>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</si>
  <si>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</si>
  <si>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</si>
  <si>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</si>
  <si>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</si>
  <si>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</si>
  <si>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</si>
  <si>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</si>
  <si>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</si>
  <si>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</si>
  <si>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</si>
  <si>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</si>
  <si>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</si>
  <si>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</si>
  <si>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</si>
  <si>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</si>
  <si>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</si>
  <si>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</si>
  <si>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</si>
  <si>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</si>
  <si>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</si>
  <si>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</si>
  <si>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</si>
  <si>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</si>
  <si>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</si>
  <si>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</si>
  <si>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</si>
  <si>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</si>
  <si>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</si>
  <si>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</si>
  <si>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</si>
  <si>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</si>
  <si>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</si>
  <si>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</si>
  <si>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</si>
  <si>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</si>
  <si>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</si>
  <si>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</si>
  <si>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</si>
  <si>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</si>
  <si>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</si>
  <si>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</si>
  <si>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</si>
  <si>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</si>
  <si>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</si>
  <si>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</si>
  <si>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</si>
  <si>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</si>
  <si>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</si>
  <si>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</si>
  <si>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</si>
  <si>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</si>
  <si>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</si>
  <si>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</si>
  <si>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</si>
  <si>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</si>
  <si>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</si>
  <si>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</si>
  <si>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</si>
  <si>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</si>
  <si>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</si>
  <si>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</si>
  <si>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</si>
  <si>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</si>
  <si>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</si>
  <si>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</si>
  <si>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</si>
  <si>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</si>
  <si>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</si>
  <si>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</si>
  <si>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</si>
  <si>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</si>
  <si>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</si>
  <si>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</si>
  <si>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</si>
  <si>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</si>
  <si>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</si>
  <si>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</si>
  <si>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</si>
  <si>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</si>
  <si>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</si>
  <si>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</si>
  <si>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</si>
  <si>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</si>
  <si>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</si>
  <si>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</si>
  <si>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</si>
  <si>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</si>
  <si>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</si>
  <si>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</si>
  <si>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</si>
  <si>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</si>
  <si>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</si>
  <si>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</si>
  <si>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</si>
  <si>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</si>
  <si>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</si>
  <si>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</si>
  <si>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</si>
  <si>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</si>
  <si>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</si>
  <si>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</si>
  <si>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</si>
  <si>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</si>
  <si>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</si>
  <si>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</si>
  <si>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</si>
  <si>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</si>
  <si>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</si>
  <si>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</si>
  <si>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</si>
  <si>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</si>
  <si>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</si>
  <si>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</si>
  <si>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</si>
  <si>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</si>
  <si>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</si>
  <si>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</si>
  <si>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</si>
  <si>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</si>
  <si>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</si>
  <si>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</si>
  <si>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</si>
  <si>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</si>
  <si>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</si>
  <si>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</si>
  <si>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</si>
  <si>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</si>
  <si>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</si>
  <si>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</si>
  <si>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</si>
  <si>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</si>
  <si>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</si>
  <si>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</si>
  <si>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</si>
  <si>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</si>
  <si>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</si>
  <si>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</si>
  <si>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</si>
  <si>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</si>
  <si>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</si>
  <si>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</si>
  <si>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</si>
  <si>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</si>
  <si>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</si>
  <si>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</si>
  <si>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</si>
  <si>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</si>
  <si>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</si>
  <si>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</si>
  <si>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</si>
  <si>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</si>
  <si>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</si>
  <si>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</si>
  <si>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</si>
  <si>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</si>
  <si>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</si>
  <si>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</si>
  <si>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</si>
  <si>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</si>
  <si>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</si>
  <si>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</si>
  <si>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</si>
  <si>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</si>
  <si>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</si>
  <si>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</si>
  <si>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</si>
  <si>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</si>
  <si>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</si>
  <si>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</si>
  <si>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</si>
  <si>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</si>
  <si>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</si>
  <si>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</si>
  <si>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</si>
  <si>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</si>
  <si>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</si>
  <si>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</si>
  <si>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</si>
  <si>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</si>
  <si>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</si>
  <si>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</si>
  <si>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</si>
  <si>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</si>
  <si>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</si>
  <si>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</si>
  <si>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</si>
  <si>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</si>
  <si>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</si>
  <si>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</si>
  <si>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</si>
  <si>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</si>
  <si>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</si>
  <si>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</si>
  <si>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</si>
  <si>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</si>
  <si>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</si>
  <si>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</si>
  <si>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</si>
  <si>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</si>
  <si>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</si>
  <si>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</si>
  <si>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</si>
  <si>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</si>
  <si>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</si>
  <si>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</si>
  <si>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</si>
  <si>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</si>
  <si>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</si>
  <si>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</si>
  <si>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</si>
  <si>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</si>
  <si>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</si>
  <si>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</si>
  <si>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</si>
  <si>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</si>
  <si>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</si>
  <si>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</si>
  <si>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</si>
  <si>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</si>
  <si>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</si>
  <si>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</si>
  <si>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</si>
  <si>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</si>
  <si>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</si>
  <si>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</si>
  <si>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</si>
  <si>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</si>
  <si>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</si>
  <si>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</si>
  <si>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</si>
  <si>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</si>
  <si>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</si>
  <si>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</si>
  <si>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</si>
  <si>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</si>
  <si>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</si>
  <si>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</si>
  <si>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</si>
  <si>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</si>
  <si>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</si>
  <si>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</si>
  <si>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</si>
  <si>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</si>
  <si>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</si>
  <si>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</si>
  <si>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</si>
  <si>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</si>
  <si>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</si>
  <si>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</si>
  <si>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</si>
  <si>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</si>
  <si>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</si>
  <si>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</si>
  <si>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</si>
  <si>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</si>
  <si>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</si>
  <si>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</si>
  <si>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</si>
  <si>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</si>
  <si>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</si>
  <si>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</si>
  <si>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</si>
  <si>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</si>
  <si>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</si>
  <si>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</si>
  <si>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</si>
  <si>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</si>
  <si>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</si>
  <si>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</si>
  <si>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</si>
  <si>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</si>
  <si>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</si>
  <si>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</si>
  <si>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</si>
  <si>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</si>
  <si>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</si>
  <si>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</si>
  <si>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</si>
  <si>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</si>
  <si>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</si>
  <si>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</si>
  <si>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</si>
  <si>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</si>
  <si>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</si>
  <si>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</si>
  <si>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</si>
  <si>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</si>
  <si>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</si>
  <si>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</si>
  <si>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</si>
  <si>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</si>
  <si>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</si>
  <si>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</si>
  <si>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</si>
  <si>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</si>
  <si>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</si>
  <si>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</si>
  <si>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</si>
  <si>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</si>
  <si>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</si>
  <si>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</si>
  <si>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</si>
  <si>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</si>
  <si>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</si>
  <si>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</si>
  <si>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</si>
  <si>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</si>
  <si>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</si>
  <si>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</si>
  <si>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</si>
  <si>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</si>
  <si>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</si>
  <si>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</si>
  <si>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</si>
  <si>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</si>
  <si>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</si>
  <si>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</si>
  <si>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</si>
  <si>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</si>
  <si>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</si>
  <si>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</si>
  <si>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</si>
  <si>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</si>
  <si>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</si>
  <si>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</si>
  <si>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</si>
  <si>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</si>
  <si>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</si>
  <si>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</si>
  <si>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</si>
  <si>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</si>
  <si>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</si>
  <si>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</si>
  <si>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</si>
  <si>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</si>
  <si>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</si>
  <si>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</si>
  <si>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</si>
  <si>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</si>
  <si>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</si>
  <si>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</si>
  <si>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</si>
  <si>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</si>
  <si>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</si>
  <si>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</si>
  <si>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</si>
  <si>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</si>
  <si>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</si>
  <si>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</si>
  <si>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</si>
  <si>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</si>
  <si>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</si>
  <si>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</si>
  <si>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</si>
  <si>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</si>
  <si>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</si>
  <si>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</si>
  <si>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</si>
  <si>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</si>
  <si>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</si>
  <si>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</si>
  <si>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</si>
  <si>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</si>
  <si>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</si>
  <si>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</si>
  <si>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</si>
  <si>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</si>
  <si>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</si>
  <si>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</si>
  <si>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</si>
  <si>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</si>
  <si>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</si>
  <si>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</si>
  <si>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</si>
  <si>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</si>
  <si>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</si>
  <si>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</si>
  <si>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</si>
  <si>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</si>
  <si>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</si>
  <si>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</si>
  <si>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</si>
  <si>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</si>
  <si>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</si>
  <si>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</si>
  <si>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</si>
  <si>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</si>
  <si>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</si>
  <si>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</si>
  <si>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</si>
  <si>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</si>
  <si>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</si>
  <si>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</si>
  <si>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</si>
  <si>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</si>
  <si>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</si>
  <si>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</si>
  <si>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</si>
  <si>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</si>
  <si>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</si>
  <si>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</si>
  <si>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</si>
  <si>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</si>
  <si>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</si>
  <si>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</si>
  <si>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</si>
  <si>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</si>
  <si>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</si>
  <si>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</si>
  <si>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</si>
  <si>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</si>
  <si>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</si>
  <si>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</si>
  <si>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</si>
  <si>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</si>
  <si>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</si>
  <si>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</si>
  <si>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</si>
  <si>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</si>
  <si>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</si>
  <si>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</si>
  <si>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</si>
  <si>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</si>
  <si>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</si>
  <si>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</si>
  <si>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</si>
  <si>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</si>
  <si>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</si>
  <si>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</si>
  <si>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</si>
  <si>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</si>
  <si>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</si>
  <si>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</si>
  <si>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</si>
  <si>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</si>
  <si>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</si>
  <si>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</si>
  <si>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</si>
  <si>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</si>
  <si>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</si>
  <si>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</si>
  <si>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</si>
  <si>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</si>
  <si>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</si>
  <si>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</si>
  <si>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</si>
  <si>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</si>
  <si>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</si>
  <si>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</si>
  <si>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</si>
  <si>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</si>
  <si>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</si>
  <si>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</si>
  <si>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</si>
  <si>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</si>
  <si>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</si>
  <si>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</si>
  <si>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</si>
  <si>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</si>
  <si>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</si>
  <si>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</si>
  <si>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</si>
  <si>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</si>
  <si>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</si>
  <si>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</si>
  <si>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</si>
  <si>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</si>
  <si>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</si>
  <si>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</si>
  <si>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</si>
  <si>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</si>
  <si>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</si>
  <si>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</si>
  <si>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</si>
  <si>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</si>
  <si>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</si>
  <si>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</si>
  <si>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</si>
  <si>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</si>
  <si>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</si>
  <si>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</si>
  <si>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</si>
  <si>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</si>
  <si>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</si>
  <si>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</si>
  <si>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</si>
  <si>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</si>
  <si>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</si>
  <si>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</si>
  <si>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</si>
  <si>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</si>
  <si>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</si>
  <si>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</si>
  <si>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</si>
  <si>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</si>
  <si>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</si>
  <si>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</si>
  <si>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</si>
  <si>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</si>
  <si>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</si>
  <si>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</si>
  <si>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</si>
  <si>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</si>
  <si>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</si>
  <si>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</si>
  <si>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</si>
  <si>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</si>
  <si>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</si>
  <si>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</si>
  <si>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</si>
  <si>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</si>
  <si>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</si>
  <si>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</si>
  <si>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</si>
  <si>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</si>
  <si>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</si>
  <si>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</si>
  <si>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</si>
  <si>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</si>
  <si>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</si>
  <si>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</si>
  <si>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</si>
  <si>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</si>
  <si>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</si>
  <si>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</si>
  <si>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</si>
  <si>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</si>
  <si>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</si>
  <si>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</si>
  <si>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</si>
  <si>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</si>
  <si>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</si>
  <si>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</si>
  <si>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</si>
  <si>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</si>
  <si>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</si>
  <si>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</si>
  <si>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</si>
  <si>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</si>
  <si>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</si>
  <si>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</si>
  <si>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</si>
  <si>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</si>
  <si>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</si>
  <si>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</si>
  <si>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</si>
  <si>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</si>
  <si>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</si>
  <si>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</si>
  <si>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</si>
  <si>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</si>
  <si>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</si>
  <si>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</si>
  <si>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</si>
  <si>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</si>
  <si>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</si>
  <si>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</si>
  <si>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</si>
  <si>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</si>
  <si>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</si>
  <si>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</si>
  <si>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</si>
  <si>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</si>
  <si>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</si>
  <si>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</si>
  <si>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</si>
  <si>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</si>
  <si>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</si>
  <si>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</si>
  <si>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</si>
  <si>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</si>
  <si>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</si>
  <si>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</si>
  <si>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</si>
  <si>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</si>
  <si>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</si>
  <si>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</si>
  <si>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</si>
  <si>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</si>
  <si>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</si>
  <si>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</si>
  <si>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</si>
  <si>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</si>
  <si>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</si>
  <si>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</si>
  <si>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</si>
  <si>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</si>
  <si>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</si>
  <si>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</si>
  <si>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</si>
  <si>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</si>
  <si>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</si>
  <si>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</si>
  <si>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</si>
  <si>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</si>
  <si>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</si>
  <si>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</si>
  <si>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</si>
  <si>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</si>
  <si>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</si>
  <si>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</si>
  <si>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</si>
  <si>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</si>
  <si>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</si>
  <si>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</si>
  <si>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</si>
  <si>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</si>
  <si>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</si>
  <si>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</si>
  <si>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</si>
  <si>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</si>
  <si>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</si>
  <si>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</si>
  <si>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</si>
  <si>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</si>
  <si>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</si>
  <si>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</si>
  <si>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</si>
  <si>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</si>
  <si>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</si>
  <si>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</si>
  <si>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</si>
  <si>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</si>
  <si>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</si>
  <si>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</si>
  <si>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</si>
  <si>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</si>
  <si>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</si>
  <si>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</si>
  <si>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</si>
  <si>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</si>
  <si>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</si>
  <si>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</si>
  <si>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</si>
  <si>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</si>
  <si>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</si>
  <si>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</si>
  <si>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</si>
  <si>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</si>
  <si>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</si>
  <si>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</si>
  <si>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</si>
  <si>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</si>
  <si>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</si>
  <si>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</si>
  <si>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</si>
  <si>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</si>
  <si>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</si>
  <si>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</si>
  <si>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</si>
  <si>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</si>
  <si>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</si>
  <si>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</si>
  <si>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</si>
  <si>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</si>
  <si>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</si>
  <si>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</si>
  <si>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</si>
  <si>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</si>
  <si>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</si>
  <si>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</si>
  <si>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</si>
  <si>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</si>
  <si>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</si>
  <si>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</si>
  <si>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</si>
  <si>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</si>
  <si>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</si>
  <si>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</si>
  <si>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</si>
  <si>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</si>
  <si>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</si>
  <si>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</si>
  <si>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</si>
  <si>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</si>
  <si>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</si>
  <si>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</si>
  <si>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</si>
  <si>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</si>
  <si>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</si>
  <si>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</si>
  <si>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</si>
  <si>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</si>
  <si>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</si>
  <si>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</si>
  <si>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</si>
  <si>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</si>
  <si>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</si>
  <si>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</si>
  <si>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</si>
  <si>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</si>
  <si>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</si>
  <si>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</si>
  <si>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</si>
  <si>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</si>
  <si>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</si>
  <si>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</si>
  <si>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</si>
  <si>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</si>
  <si>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</si>
  <si>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</si>
  <si>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</si>
  <si>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</si>
  <si>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</si>
  <si>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</si>
  <si>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</si>
  <si>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</si>
  <si>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</si>
  <si>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</si>
  <si>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</si>
  <si>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</si>
  <si>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</si>
  <si>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</si>
  <si>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</si>
  <si>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</si>
  <si>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</si>
  <si>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</si>
  <si>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</si>
  <si>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</si>
  <si>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</si>
  <si>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</si>
  <si>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</si>
  <si>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</si>
  <si>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</si>
  <si>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</si>
  <si>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</si>
  <si>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</si>
  <si>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</si>
  <si>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</si>
  <si>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</si>
  <si>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</si>
  <si>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</si>
  <si>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</si>
  <si>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</si>
  <si>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</si>
  <si>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</si>
  <si>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</si>
  <si>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</si>
  <si>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</si>
  <si>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</si>
  <si>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</si>
  <si>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</si>
  <si>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</si>
  <si>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</si>
  <si>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</si>
  <si>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</si>
  <si>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</si>
  <si>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</si>
  <si>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</si>
  <si>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</si>
  <si>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</si>
  <si>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</si>
  <si>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</si>
  <si>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</si>
  <si>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</si>
  <si>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</si>
  <si>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</si>
  <si>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</si>
  <si>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</si>
  <si>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</si>
  <si>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</si>
  <si>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</si>
  <si>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</si>
  <si>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</si>
  <si>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</si>
  <si>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</si>
  <si>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</si>
  <si>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</si>
  <si>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</si>
  <si>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</si>
  <si>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</si>
  <si>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</si>
  <si>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</si>
  <si>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</si>
  <si>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</si>
  <si>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</si>
  <si>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</si>
  <si>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</si>
  <si>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</si>
  <si>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</si>
  <si>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</si>
  <si>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</si>
  <si>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</si>
  <si>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</si>
  <si>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</si>
  <si>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</si>
  <si>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</si>
  <si>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</si>
  <si>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</si>
  <si>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</si>
  <si>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</si>
  <si>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</si>
  <si>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</si>
  <si>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</si>
  <si>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</si>
  <si>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</si>
  <si>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</si>
  <si>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</si>
  <si>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</si>
  <si>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</si>
  <si>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</si>
  <si>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</si>
  <si>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</si>
  <si>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</si>
  <si>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</si>
  <si>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</si>
  <si>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</si>
  <si>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</si>
  <si>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</si>
  <si>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</si>
  <si>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</si>
  <si>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</si>
  <si>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</si>
  <si>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</si>
  <si>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</si>
  <si>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</si>
  <si>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</si>
  <si>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</si>
  <si>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</si>
  <si>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</si>
  <si>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</si>
  <si>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</si>
  <si>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</si>
  <si>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</si>
  <si>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</si>
  <si>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</si>
  <si>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</si>
  <si>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</si>
  <si>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</si>
  <si>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</si>
  <si>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</si>
  <si>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</si>
  <si>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</si>
  <si>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</si>
  <si>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</si>
  <si>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</si>
  <si>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</si>
  <si>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</si>
  <si>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</si>
  <si>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</si>
  <si>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</si>
  <si>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</si>
  <si>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</si>
  <si>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</si>
  <si>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</si>
  <si>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</si>
  <si>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</si>
  <si>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</si>
  <si>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</si>
  <si>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</si>
  <si>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</si>
  <si>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</si>
  <si>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</si>
  <si>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</si>
  <si>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</si>
  <si>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</si>
  <si>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</si>
  <si>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</si>
  <si>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</si>
  <si>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</si>
  <si>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</si>
  <si>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</si>
  <si>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</si>
  <si>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</si>
  <si>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</si>
  <si>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</si>
  <si>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</si>
  <si>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</si>
  <si>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</si>
  <si>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</si>
  <si>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</si>
  <si>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</si>
  <si>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</si>
  <si>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</si>
  <si>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</si>
  <si>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</si>
  <si>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</si>
  <si>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</si>
  <si>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</si>
  <si>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</si>
  <si>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</si>
  <si>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</si>
  <si>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</si>
  <si>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</si>
  <si>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</si>
  <si>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</si>
  <si>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</si>
  <si>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</si>
  <si>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</si>
  <si>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</si>
  <si>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</si>
  <si>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</si>
  <si>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</si>
  <si>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</si>
  <si>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</si>
  <si>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</si>
  <si>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</si>
  <si>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</si>
  <si>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</si>
  <si>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</si>
  <si>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</si>
  <si>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</si>
  <si>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</si>
  <si>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</si>
  <si>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</si>
  <si>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</si>
  <si>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</si>
  <si>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</si>
  <si>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</si>
  <si>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</si>
  <si>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</si>
  <si>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</si>
  <si>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</si>
  <si>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</si>
  <si>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</si>
  <si>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</si>
  <si>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</si>
  <si>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</si>
  <si>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</si>
  <si>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</si>
  <si>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</si>
  <si>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</si>
  <si>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</si>
  <si>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</si>
  <si>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</si>
  <si>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</si>
  <si>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</si>
  <si>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</si>
  <si>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</si>
  <si>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</si>
  <si>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</si>
  <si>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</si>
  <si>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</si>
  <si>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</si>
  <si>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</si>
  <si>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</si>
  <si>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</si>
  <si>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</si>
  <si>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</si>
  <si>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</si>
  <si>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</si>
  <si>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</si>
  <si>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</si>
  <si>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</si>
  <si>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</si>
  <si>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</si>
  <si>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</si>
  <si>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</si>
  <si>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</si>
  <si>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</si>
  <si>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</si>
  <si>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</si>
  <si>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</si>
  <si>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</si>
  <si>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</si>
  <si>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</si>
  <si>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</si>
  <si>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</si>
  <si>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</si>
  <si>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</si>
  <si>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</si>
  <si>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</si>
  <si>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</si>
  <si>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</si>
  <si>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</si>
  <si>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</si>
  <si>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</si>
  <si>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</si>
  <si>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</si>
  <si>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</si>
  <si>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</si>
  <si>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</si>
  <si>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</si>
  <si>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</si>
  <si>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</si>
  <si>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</si>
  <si>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</si>
  <si>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</si>
  <si>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</si>
  <si>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</si>
  <si>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</si>
  <si>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</si>
  <si>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</si>
  <si>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</si>
  <si>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</si>
  <si>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</si>
  <si>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</si>
  <si>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</si>
  <si>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</si>
  <si>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</si>
  <si>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</si>
  <si>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</si>
  <si>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</si>
  <si>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</si>
  <si>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</si>
  <si>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</si>
  <si>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</si>
  <si>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</si>
  <si>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</si>
  <si>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</si>
  <si>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</si>
  <si>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</si>
  <si>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</si>
  <si>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</si>
  <si>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</si>
  <si>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</si>
  <si>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</si>
  <si>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</si>
  <si>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</si>
  <si>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</si>
  <si>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</si>
  <si>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</si>
  <si>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</si>
  <si>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</si>
  <si>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</si>
  <si>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</si>
  <si>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</si>
  <si>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</si>
  <si>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</si>
  <si>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</si>
  <si>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</si>
  <si>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</si>
  <si>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</si>
  <si>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</si>
  <si>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</si>
  <si>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</si>
  <si>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</si>
  <si>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</si>
  <si>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</si>
  <si>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</si>
  <si>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</si>
  <si>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</si>
  <si>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</si>
  <si>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</si>
  <si>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</si>
  <si>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</si>
  <si>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</si>
  <si>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</si>
  <si>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</si>
  <si>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</si>
  <si>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</si>
  <si>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</si>
  <si>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</si>
  <si>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</si>
  <si>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</si>
  <si>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</si>
  <si>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</si>
  <si>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</si>
  <si>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</si>
  <si>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</si>
  <si>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</si>
  <si>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</si>
  <si>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</si>
  <si>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</si>
  <si>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</si>
  <si>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</si>
  <si>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</si>
  <si>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</si>
  <si>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</si>
  <si>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</si>
  <si>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</si>
  <si>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</si>
  <si>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</si>
  <si>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</si>
  <si>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</si>
  <si>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</si>
  <si>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</si>
  <si>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</si>
  <si>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</si>
  <si>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</si>
  <si>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</si>
  <si>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</si>
  <si>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</si>
  <si>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</si>
  <si>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</si>
  <si>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</si>
  <si>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</si>
  <si>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</si>
  <si>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</si>
  <si>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</si>
  <si>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</si>
  <si>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</si>
  <si>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</si>
  <si>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</si>
  <si>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</si>
  <si>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</si>
  <si>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</si>
  <si>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</si>
  <si>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</si>
  <si>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</si>
  <si>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</si>
  <si>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</si>
  <si>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</si>
  <si>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</si>
  <si>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</si>
  <si>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</si>
  <si>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</si>
  <si>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</si>
  <si>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</si>
  <si>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</si>
  <si>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</si>
  <si>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</si>
  <si>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</si>
  <si>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</si>
  <si>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</si>
  <si>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</si>
  <si>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</si>
  <si>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</si>
  <si>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</si>
  <si>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</si>
  <si>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</si>
  <si>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</si>
  <si>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</si>
  <si>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</si>
  <si>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</si>
  <si>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</si>
  <si>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</si>
  <si>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</si>
  <si>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</si>
  <si>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</si>
  <si>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</si>
  <si>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</si>
  <si>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</si>
  <si>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</si>
  <si>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</si>
  <si>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</si>
  <si>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</si>
  <si>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</si>
  <si>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</si>
  <si>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</si>
  <si>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</si>
  <si>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</si>
  <si>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</si>
  <si>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</si>
  <si>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</si>
  <si>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</si>
  <si>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</si>
  <si>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</si>
  <si>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</si>
  <si>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</si>
  <si>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</si>
  <si>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</si>
  <si>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</si>
  <si>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</si>
  <si>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</si>
  <si>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</si>
  <si>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</si>
  <si>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</si>
  <si>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</si>
  <si>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</si>
  <si>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</si>
  <si>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</si>
  <si>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</si>
  <si>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</si>
  <si>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</si>
  <si>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</si>
  <si>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</si>
  <si>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</si>
  <si>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</si>
  <si>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</si>
  <si>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</si>
  <si>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</si>
  <si>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</si>
  <si>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</si>
  <si>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</si>
  <si>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</si>
  <si>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</si>
  <si>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</si>
  <si>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</si>
  <si>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</si>
  <si>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</si>
  <si>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</si>
  <si>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</si>
  <si>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</si>
  <si>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</si>
  <si>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</si>
  <si>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</si>
  <si>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</si>
  <si>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</si>
  <si>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</si>
  <si>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</si>
  <si>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</si>
  <si>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</si>
  <si>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</si>
  <si>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</si>
  <si>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</si>
  <si>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</si>
  <si>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</si>
  <si>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</si>
  <si>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</si>
  <si>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</si>
  <si>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</si>
  <si>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</si>
  <si>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</si>
  <si>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</si>
  <si>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</si>
  <si>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</si>
  <si>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</si>
  <si>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</si>
  <si>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</si>
  <si>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</si>
  <si>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</si>
  <si>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</si>
  <si>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</si>
  <si>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</si>
  <si>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</si>
  <si>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</si>
  <si>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</si>
  <si>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</si>
  <si>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</si>
  <si>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</si>
  <si>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</si>
  <si>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</si>
  <si>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</si>
  <si>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</si>
  <si>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</si>
  <si>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</si>
  <si>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</si>
  <si>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</si>
  <si>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</si>
  <si>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</si>
  <si>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</si>
  <si>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</si>
  <si>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</si>
  <si>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</si>
  <si>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</si>
  <si>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</si>
  <si>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</si>
  <si>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</si>
  <si>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</si>
  <si>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</si>
  <si>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</si>
  <si>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</si>
  <si>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</si>
  <si>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</si>
  <si>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</si>
  <si>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</si>
  <si>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</si>
  <si>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</si>
  <si>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</si>
  <si>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</si>
  <si>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</si>
  <si>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</si>
  <si>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</si>
  <si>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</si>
  <si>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</si>
  <si>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</si>
  <si>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</si>
  <si>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</si>
  <si>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</si>
  <si>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</si>
  <si>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</si>
  <si>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</si>
  <si>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</si>
  <si>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</si>
  <si>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</si>
  <si>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</si>
  <si>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</si>
  <si>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</si>
  <si>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</si>
  <si>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</si>
  <si>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</si>
  <si>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</si>
  <si>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</si>
  <si>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</si>
  <si>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</si>
  <si>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</si>
  <si>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</si>
  <si>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</si>
  <si>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</si>
  <si>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</si>
  <si>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</si>
  <si>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</si>
  <si>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</si>
  <si>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</si>
  <si>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</si>
  <si>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</si>
  <si>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</si>
  <si>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</si>
  <si>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</si>
  <si>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</si>
  <si>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</si>
  <si>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</si>
  <si>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</si>
  <si>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</si>
  <si>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</si>
  <si>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</si>
  <si>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</si>
  <si>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</si>
  <si>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</si>
  <si>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</si>
  <si>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</si>
  <si>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</si>
  <si>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</si>
  <si>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</si>
  <si>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</si>
  <si>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</si>
  <si>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</si>
  <si>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</si>
  <si>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</si>
  <si>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</si>
  <si>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</si>
  <si>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</si>
  <si>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</si>
  <si>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</si>
  <si>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</si>
  <si>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</si>
  <si>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</si>
  <si>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</si>
  <si>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</si>
  <si>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</si>
  <si>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</si>
  <si>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</si>
  <si>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</si>
  <si>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</si>
  <si>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</si>
  <si>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</si>
  <si>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</si>
  <si>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</si>
  <si>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</si>
  <si>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</si>
  <si>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</si>
  <si>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</si>
  <si>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</si>
  <si>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</si>
  <si>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</si>
  <si>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</si>
  <si>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</si>
  <si>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</si>
  <si>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</si>
  <si>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</si>
  <si>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</si>
  <si>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</si>
  <si>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</si>
  <si>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</si>
  <si>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</si>
  <si>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</si>
  <si>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</si>
  <si>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</si>
  <si>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</si>
  <si>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</si>
  <si>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</si>
  <si>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</si>
  <si>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</si>
  <si>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</si>
  <si>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</si>
  <si>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</si>
  <si>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</si>
  <si>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</si>
  <si>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</si>
  <si>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</si>
  <si>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</si>
  <si>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</si>
  <si>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</si>
  <si>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</si>
  <si>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</si>
  <si>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</si>
  <si>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</si>
  <si>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</si>
  <si>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</si>
  <si>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</si>
  <si>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</si>
  <si>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</si>
  <si>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</si>
  <si>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</si>
  <si>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</si>
  <si>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</si>
  <si>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</si>
  <si>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</si>
  <si>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</si>
  <si>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</si>
  <si>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</si>
  <si>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</si>
  <si>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</si>
  <si>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</si>
  <si>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</si>
  <si>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</si>
  <si>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</si>
  <si>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</si>
  <si>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</si>
  <si>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</si>
  <si>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</si>
  <si>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</si>
  <si>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</si>
  <si>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</si>
  <si>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</si>
  <si>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</si>
  <si>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</si>
  <si>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</si>
  <si>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</si>
  <si>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</si>
  <si>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</si>
  <si>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</si>
  <si>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</si>
  <si>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</si>
  <si>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</si>
  <si>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</si>
  <si>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</si>
  <si>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</si>
  <si>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</si>
  <si>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</si>
  <si>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</si>
  <si>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</si>
  <si>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</si>
  <si>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</si>
  <si>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</si>
  <si>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</si>
  <si>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</si>
  <si>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</si>
  <si>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</si>
  <si>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</si>
  <si>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</si>
  <si>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</si>
  <si>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</si>
  <si>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</si>
  <si>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</si>
  <si>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</si>
  <si>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</si>
  <si>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</si>
  <si>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</si>
  <si>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</si>
  <si>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</si>
  <si>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</si>
  <si>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</si>
  <si>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</si>
  <si>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</si>
  <si>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</si>
  <si>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</si>
  <si>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</si>
  <si>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</si>
  <si>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</si>
  <si>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</si>
  <si>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</si>
  <si>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</si>
  <si>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</si>
  <si>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</si>
  <si>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</si>
  <si>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</si>
  <si>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</si>
  <si>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</si>
  <si>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</si>
  <si>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</si>
  <si>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</si>
  <si>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</si>
  <si>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</si>
  <si>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</si>
  <si>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</si>
  <si>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</si>
  <si>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</si>
  <si>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</si>
  <si>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</si>
  <si>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</si>
  <si>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</si>
  <si>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</si>
  <si>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</si>
  <si>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</si>
  <si>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</si>
  <si>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</si>
  <si>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</si>
  <si>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</si>
  <si>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</si>
  <si>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</si>
  <si>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</si>
  <si>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</si>
  <si>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</si>
  <si>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</si>
  <si>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</si>
  <si>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</si>
  <si>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</si>
  <si>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</si>
  <si>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</si>
  <si>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</si>
  <si>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</si>
  <si>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</si>
  <si>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</si>
  <si>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</si>
  <si>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</si>
  <si>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</si>
  <si>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</si>
  <si>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</si>
  <si>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</si>
  <si>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</si>
  <si>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</si>
  <si>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</si>
  <si>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</si>
  <si>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</si>
  <si>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</si>
  <si>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</si>
  <si>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</si>
  <si>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</si>
  <si>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</si>
  <si>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</si>
  <si>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</si>
  <si>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</si>
  <si>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</si>
  <si>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</si>
  <si>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</si>
  <si>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</si>
  <si>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</si>
  <si>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</si>
  <si>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</si>
  <si>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</si>
  <si>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</si>
  <si>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</si>
  <si>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</si>
  <si>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</si>
  <si>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</si>
  <si>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</si>
  <si>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</si>
  <si>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</si>
  <si>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</si>
  <si>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</si>
  <si>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</si>
  <si>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</si>
  <si>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</si>
  <si>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</si>
  <si>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</si>
  <si>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</si>
  <si>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</si>
  <si>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</si>
  <si>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</si>
  <si>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</si>
  <si>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</si>
  <si>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</si>
  <si>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</si>
  <si>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</si>
  <si>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</si>
  <si>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</si>
  <si>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</si>
  <si>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</si>
  <si>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</si>
  <si>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</si>
  <si>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</si>
  <si>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</si>
  <si>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</si>
  <si>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</si>
  <si>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</si>
  <si>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</si>
  <si>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</si>
  <si>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</si>
  <si>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</si>
  <si>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</si>
  <si>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</si>
  <si>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</si>
  <si>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</si>
  <si>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</si>
  <si>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</si>
  <si>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</si>
  <si>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</si>
  <si>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</si>
  <si>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</si>
  <si>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</si>
  <si>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</si>
  <si>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</si>
  <si>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</si>
  <si>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</si>
  <si>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</si>
  <si>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</si>
  <si>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</si>
  <si>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</si>
  <si>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</si>
  <si>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</si>
  <si>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</si>
  <si>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</si>
  <si>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</si>
  <si>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</si>
  <si>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</si>
  <si>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</si>
  <si>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</si>
  <si>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</si>
  <si>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</si>
  <si>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</si>
  <si>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</si>
  <si>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</si>
  <si>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</si>
  <si>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</si>
  <si>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</si>
  <si>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</si>
  <si>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</si>
  <si>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</si>
  <si>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</si>
  <si>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</si>
  <si>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</si>
  <si>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</si>
  <si>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</si>
  <si>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</si>
  <si>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</si>
  <si>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</si>
  <si>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</si>
  <si>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</si>
  <si>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</si>
  <si>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</si>
  <si>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</si>
  <si>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</si>
  <si>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</si>
  <si>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</si>
  <si>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</si>
  <si>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</si>
  <si>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</si>
  <si>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</si>
  <si>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</si>
  <si>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</si>
  <si>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</si>
  <si>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</si>
  <si>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</si>
  <si>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</si>
  <si>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</si>
  <si>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</si>
  <si>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</si>
  <si>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</si>
  <si>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</si>
  <si>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</si>
  <si>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</si>
  <si>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</si>
  <si>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</si>
  <si>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</si>
  <si>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</si>
  <si>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</si>
  <si>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</si>
  <si>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</si>
  <si>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</si>
  <si>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</si>
  <si>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</si>
  <si>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</si>
  <si>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</si>
  <si>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</si>
  <si>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</si>
  <si>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</si>
  <si>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</si>
  <si>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</si>
  <si>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</si>
  <si>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</si>
  <si>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</si>
  <si>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</si>
  <si>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</si>
  <si>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</si>
  <si>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</si>
  <si>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</si>
  <si>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</si>
  <si>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</si>
  <si>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</si>
  <si>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</si>
  <si>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</si>
  <si>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</si>
  <si>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</si>
  <si>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</si>
  <si>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</si>
  <si>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</si>
  <si>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</si>
  <si>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</si>
  <si>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</si>
  <si>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</si>
  <si>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</si>
  <si>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</si>
  <si>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</si>
  <si>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</si>
  <si>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</si>
  <si>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</si>
  <si>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</si>
  <si>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</si>
  <si>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</si>
  <si>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</si>
  <si>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</si>
  <si>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</si>
  <si>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</si>
  <si>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</si>
  <si>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</si>
  <si>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</si>
  <si>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</si>
  <si>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</si>
  <si>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</si>
  <si>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</si>
  <si>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</si>
  <si>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</si>
  <si>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</si>
  <si>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</si>
  <si>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</si>
  <si>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</si>
  <si>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</si>
  <si>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</si>
  <si>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</si>
  <si>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</si>
  <si>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</si>
  <si>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</si>
  <si>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</si>
  <si>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</si>
  <si>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</si>
  <si>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</si>
  <si>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</si>
  <si>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</si>
  <si>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</si>
  <si>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</si>
  <si>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</si>
  <si>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</si>
  <si>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</si>
  <si>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</si>
  <si>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</si>
  <si>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</si>
  <si>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</si>
  <si>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</si>
  <si>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</si>
  <si>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</si>
  <si>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</si>
  <si>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</si>
  <si>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</si>
  <si>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</si>
  <si>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</si>
  <si>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</si>
  <si>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</si>
  <si>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</si>
  <si>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</si>
  <si>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</si>
  <si>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</si>
  <si>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</si>
  <si>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</si>
  <si>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</si>
  <si>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</si>
  <si>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</si>
  <si>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</si>
  <si>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</si>
  <si>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</si>
  <si>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</si>
  <si>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</si>
  <si>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</si>
  <si>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</si>
  <si>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</si>
  <si>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</si>
  <si>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</si>
  <si>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</si>
  <si>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</si>
  <si>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</si>
  <si>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</si>
  <si>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</si>
  <si>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</si>
  <si>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</si>
  <si>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</si>
  <si>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</si>
  <si>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</si>
  <si>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</si>
  <si>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</si>
  <si>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</si>
  <si>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</si>
  <si>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</si>
  <si>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</si>
  <si>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</si>
  <si>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</si>
  <si>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</si>
  <si>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</si>
  <si>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</si>
  <si>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</si>
  <si>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</si>
  <si>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</si>
  <si>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</si>
  <si>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</si>
  <si>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</si>
  <si>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</si>
  <si>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</si>
  <si>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</si>
  <si>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</si>
  <si>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</si>
  <si>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</si>
  <si>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</si>
  <si>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</si>
  <si>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</si>
  <si>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</si>
  <si>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</si>
  <si>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</si>
  <si>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</si>
  <si>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</si>
  <si>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</si>
  <si>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</si>
  <si>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</si>
  <si>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</si>
  <si>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</si>
  <si>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</si>
  <si>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</si>
  <si>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</si>
  <si>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</si>
  <si>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</si>
  <si>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</si>
  <si>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</si>
  <si>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</si>
  <si>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</si>
  <si>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</si>
  <si>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</si>
  <si>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</si>
  <si>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</si>
  <si>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</si>
  <si>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</si>
  <si>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</si>
  <si>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</si>
  <si>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</si>
  <si>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</si>
  <si>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</si>
  <si>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</si>
  <si>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</si>
  <si>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</si>
  <si>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</si>
  <si>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</si>
  <si>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</si>
  <si>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</si>
  <si>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</si>
  <si>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</si>
  <si>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</si>
  <si>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</si>
  <si>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</si>
  <si>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</si>
  <si>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</si>
  <si>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</si>
  <si>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</si>
  <si>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</si>
  <si>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</si>
  <si>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</si>
  <si>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</si>
  <si>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</si>
  <si>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</si>
  <si>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</si>
  <si>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</si>
  <si>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</si>
  <si>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</si>
  <si>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</si>
  <si>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</si>
  <si>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</si>
  <si>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</si>
  <si>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</si>
  <si>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</si>
  <si>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</si>
  <si>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</si>
  <si>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</si>
  <si>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</si>
  <si>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</si>
  <si>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</si>
  <si>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</si>
  <si>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</si>
  <si>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</si>
  <si>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</si>
  <si>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</si>
  <si>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</si>
  <si>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</si>
  <si>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</si>
  <si>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</si>
  <si>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</si>
  <si>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</si>
  <si>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</si>
  <si>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</si>
  <si>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</si>
  <si>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</si>
  <si>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</si>
  <si>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</si>
  <si>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</si>
  <si>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</si>
  <si>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</si>
  <si>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</si>
  <si>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</si>
  <si>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</si>
  <si>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</si>
  <si>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</si>
  <si>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</si>
  <si>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</si>
  <si>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</si>
  <si>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</si>
  <si>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</si>
  <si>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</si>
  <si>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</si>
  <si>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</si>
  <si>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</si>
  <si>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</si>
  <si>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</si>
  <si>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</si>
  <si>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</si>
  <si>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</si>
  <si>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</si>
  <si>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</si>
  <si>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</si>
  <si>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</si>
  <si>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</si>
  <si>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</si>
  <si>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</si>
  <si>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</si>
  <si>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</si>
  <si>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</si>
  <si>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</si>
  <si>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</si>
  <si>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</si>
  <si>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</si>
  <si>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</si>
  <si>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</si>
  <si>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</si>
  <si>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</si>
  <si>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</si>
  <si>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</si>
  <si>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</si>
  <si>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</si>
  <si>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</si>
  <si>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</si>
  <si>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</si>
  <si>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</si>
  <si>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</si>
  <si>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</si>
  <si>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</si>
  <si>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</si>
  <si>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</si>
  <si>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</si>
  <si>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</si>
  <si>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</si>
  <si>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</si>
  <si>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</si>
  <si>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</si>
  <si>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</si>
  <si>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</si>
  <si>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</si>
  <si>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</si>
  <si>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</si>
  <si>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</si>
  <si>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</si>
  <si>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</si>
  <si>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</si>
  <si>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</si>
  <si>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</si>
  <si>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</si>
  <si>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</si>
  <si>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</si>
  <si>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</si>
  <si>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</si>
  <si>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</si>
  <si>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</si>
  <si>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</si>
  <si>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</si>
  <si>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</si>
  <si>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</si>
  <si>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</si>
  <si>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</si>
  <si>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</si>
  <si>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</si>
  <si>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</si>
  <si>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</si>
  <si>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</si>
  <si>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</si>
  <si>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</si>
  <si>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</si>
  <si>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</si>
  <si>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</si>
  <si>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</si>
  <si>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</si>
  <si>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</si>
  <si>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</si>
  <si>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</si>
  <si>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</si>
  <si>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</si>
  <si>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</si>
  <si>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</si>
  <si>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</si>
  <si>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</si>
  <si>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</si>
  <si>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</si>
  <si>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</si>
  <si>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</si>
  <si>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</si>
  <si>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</si>
  <si>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</si>
  <si>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</si>
  <si>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</si>
  <si>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</si>
  <si>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</si>
  <si>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</si>
  <si>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</si>
  <si>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</si>
  <si>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</si>
  <si>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</si>
  <si>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</si>
  <si>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</si>
  <si>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</si>
  <si>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</si>
  <si>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</si>
  <si>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</si>
  <si>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</si>
  <si>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</si>
  <si>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</si>
  <si>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</si>
  <si>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</si>
  <si>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</si>
  <si>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</si>
  <si>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</si>
  <si>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</si>
  <si>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</si>
  <si>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</si>
  <si>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</si>
  <si>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</si>
  <si>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</si>
  <si>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</si>
  <si>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</si>
  <si>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</si>
  <si>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</si>
  <si>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</si>
  <si>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</si>
  <si>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</si>
  <si>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</si>
  <si>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</si>
  <si>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</si>
  <si>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</si>
  <si>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</si>
  <si>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</si>
  <si>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</si>
  <si>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</si>
  <si>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</si>
  <si>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</si>
  <si>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</si>
  <si>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</si>
  <si>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</si>
  <si>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</si>
  <si>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</si>
  <si>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</si>
  <si>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</si>
  <si>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</si>
  <si>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</si>
  <si>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</si>
  <si>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</si>
  <si>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</si>
  <si>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</si>
  <si>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</si>
  <si>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</si>
  <si>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</si>
  <si>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</si>
  <si>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</si>
  <si>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</si>
  <si>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</si>
  <si>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</si>
  <si>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</si>
  <si>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</si>
  <si>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</si>
  <si>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</si>
  <si>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</si>
  <si>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</si>
  <si>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</si>
  <si>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</si>
  <si>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</si>
  <si>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</si>
  <si>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</si>
  <si>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</si>
  <si>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</si>
  <si>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</si>
  <si>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</si>
  <si>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</si>
  <si>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</si>
  <si>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</si>
  <si>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</si>
  <si>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</si>
  <si>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</si>
  <si>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</si>
  <si>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</si>
  <si>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</si>
  <si>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</si>
  <si>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</si>
  <si>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</si>
  <si>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</si>
  <si>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</si>
  <si>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</si>
  <si>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</si>
  <si>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</si>
  <si>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</si>
  <si>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</si>
  <si>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</si>
  <si>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</si>
  <si>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</si>
  <si>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</si>
  <si>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</si>
  <si>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</si>
  <si>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</si>
  <si>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</si>
  <si>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</si>
  <si>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</si>
  <si>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</si>
  <si>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</si>
  <si>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</si>
  <si>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</si>
  <si>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</si>
  <si>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</si>
  <si>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</si>
  <si>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</si>
  <si>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</si>
  <si>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</si>
  <si>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</si>
  <si>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</si>
  <si>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</si>
  <si>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</si>
  <si>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</si>
  <si>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</si>
  <si>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</si>
  <si>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</si>
  <si>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</si>
  <si>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</si>
  <si>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</si>
  <si>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</si>
  <si>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</si>
  <si>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</si>
  <si>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</si>
  <si>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</si>
  <si>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</si>
  <si>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</si>
  <si>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</si>
  <si>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</si>
  <si>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</si>
  <si>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</si>
  <si>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</si>
  <si>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</si>
  <si>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</si>
  <si>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</si>
  <si>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</si>
  <si>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</si>
  <si>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</si>
  <si>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</si>
  <si>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</si>
  <si>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</si>
  <si>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</si>
  <si>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</si>
  <si>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</si>
  <si>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</si>
  <si>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</si>
  <si>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</si>
  <si>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</si>
  <si>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</si>
  <si>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</si>
  <si>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</si>
  <si>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</si>
  <si>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</si>
  <si>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</si>
  <si>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</si>
  <si>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</si>
  <si>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</si>
  <si>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</si>
  <si>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</si>
  <si>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</si>
  <si>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</si>
  <si>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</si>
  <si>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</si>
  <si>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</si>
  <si>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</si>
  <si>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</si>
  <si>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</si>
  <si>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</si>
  <si>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</si>
  <si>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</si>
  <si>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</si>
  <si>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</si>
  <si>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</si>
  <si>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</si>
  <si>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</si>
  <si>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</si>
  <si>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</si>
  <si>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</si>
  <si>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</si>
  <si>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</si>
  <si>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</si>
  <si>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</si>
  <si>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</si>
  <si>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</si>
  <si>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</si>
  <si>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</si>
  <si>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</si>
  <si>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</si>
  <si>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</si>
  <si>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</si>
  <si>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</si>
  <si>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</si>
  <si>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</si>
  <si>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</si>
  <si>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</si>
  <si>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</si>
  <si>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</si>
  <si>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</si>
  <si>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</si>
  <si>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</si>
  <si>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</si>
  <si>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</si>
  <si>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</si>
  <si>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</si>
  <si>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</si>
  <si>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</si>
  <si>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</si>
  <si>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</si>
  <si>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</si>
  <si>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</si>
  <si>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</si>
  <si>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</si>
  <si>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</si>
  <si>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</si>
  <si>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</si>
  <si>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</si>
  <si>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</si>
  <si>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</si>
  <si>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</si>
  <si>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</si>
  <si>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</si>
  <si>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</si>
  <si>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</si>
  <si>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</si>
  <si>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</si>
  <si>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</si>
  <si>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</si>
  <si>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</si>
  <si>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</si>
  <si>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</si>
  <si>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</si>
  <si>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</si>
  <si>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</si>
  <si>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</si>
  <si>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</si>
  <si>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</si>
  <si>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</si>
  <si>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</si>
  <si>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</si>
  <si>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</si>
  <si>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</si>
  <si>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</si>
  <si>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</si>
  <si>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</si>
  <si>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</si>
  <si>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</si>
  <si>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</si>
  <si>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</si>
  <si>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</si>
  <si>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</si>
  <si>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</si>
  <si>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</si>
  <si>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</si>
  <si>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</si>
  <si>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</si>
  <si>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</si>
  <si>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</si>
  <si>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</si>
  <si>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</si>
  <si>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</si>
  <si>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</si>
  <si>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</si>
  <si>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</si>
  <si>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</si>
  <si>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</si>
  <si>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</si>
  <si>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</si>
  <si>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</si>
  <si>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</si>
  <si>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</si>
  <si>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</si>
  <si>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</si>
  <si>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</si>
  <si>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</si>
  <si>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</si>
  <si>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</si>
  <si>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</si>
  <si>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</si>
  <si>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</si>
  <si>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</si>
  <si>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</si>
  <si>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</si>
  <si>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</si>
  <si>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</si>
  <si>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</si>
  <si>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</si>
  <si>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</si>
  <si>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</si>
  <si>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</si>
  <si>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</si>
  <si>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</si>
  <si>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</si>
  <si>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</si>
  <si>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</si>
  <si>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</si>
  <si>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</si>
  <si>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</si>
  <si>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</si>
  <si>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</si>
  <si>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</si>
  <si>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</si>
  <si>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</si>
  <si>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</si>
  <si>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</si>
  <si>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</si>
  <si>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</si>
  <si>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</si>
  <si>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</si>
  <si>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</si>
  <si>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</si>
  <si>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</si>
  <si>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</si>
  <si>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</si>
  <si>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</si>
  <si>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</si>
  <si>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</si>
  <si>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</si>
  <si>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</si>
  <si>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</si>
  <si>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</si>
  <si>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</si>
  <si>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</si>
  <si>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</si>
  <si>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</si>
  <si>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</si>
  <si>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</si>
  <si>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</si>
  <si>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</si>
  <si>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</si>
  <si>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</si>
  <si>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</si>
  <si>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</si>
  <si>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</si>
  <si>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</si>
  <si>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</si>
  <si>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</si>
  <si>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</si>
  <si>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</si>
  <si>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</si>
  <si>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</si>
  <si>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</si>
  <si>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</si>
  <si>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</si>
  <si>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</si>
  <si>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</si>
  <si>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</si>
  <si>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</si>
  <si>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</si>
  <si>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</si>
  <si>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</si>
  <si>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</si>
  <si>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</si>
  <si>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</si>
  <si>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</si>
  <si>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</si>
  <si>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</si>
  <si>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</si>
  <si>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</si>
  <si>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</si>
  <si>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</si>
  <si>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</si>
  <si>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</si>
  <si>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</si>
  <si>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</si>
  <si>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</si>
  <si>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</si>
  <si>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</si>
  <si>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</si>
  <si>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</si>
  <si>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</si>
  <si>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</si>
  <si>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</si>
  <si>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</si>
  <si>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</si>
  <si>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</si>
  <si>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</si>
  <si>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</si>
  <si>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</si>
  <si>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</si>
  <si>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</si>
  <si>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</si>
  <si>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</si>
  <si>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</si>
  <si>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</si>
  <si>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</si>
  <si>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</si>
  <si>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</si>
  <si>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</si>
  <si>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</si>
  <si>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</si>
  <si>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</si>
  <si>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</si>
  <si>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</si>
  <si>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</si>
  <si>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</si>
  <si>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</si>
  <si>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</si>
  <si>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</si>
  <si>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</si>
  <si>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</si>
  <si>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</si>
  <si>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</si>
  <si>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</si>
  <si>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</si>
  <si>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</si>
  <si>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</si>
  <si>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</si>
  <si>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</si>
  <si>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</si>
  <si>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</si>
  <si>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</si>
  <si>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</si>
  <si>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</si>
  <si>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</si>
  <si>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</si>
  <si>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</si>
  <si>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</si>
  <si>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</si>
  <si>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</si>
  <si>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</si>
  <si>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</si>
  <si>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</si>
  <si>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</si>
  <si>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</si>
  <si>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</si>
  <si>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</si>
  <si>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</si>
  <si>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</si>
  <si>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</si>
  <si>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</si>
  <si>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</si>
  <si>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</si>
  <si>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</si>
  <si>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</si>
  <si>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</si>
  <si>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</si>
  <si>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</si>
  <si>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</si>
  <si>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</si>
  <si>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</si>
  <si>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</si>
  <si>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</si>
  <si>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</si>
  <si>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</si>
  <si>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</si>
  <si>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</si>
  <si>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</si>
  <si>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</si>
  <si>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</si>
  <si>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</si>
  <si>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</si>
  <si>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</si>
  <si>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</si>
  <si>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</si>
  <si>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</si>
  <si>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</si>
  <si>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</si>
  <si>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</si>
  <si>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</si>
  <si>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</si>
  <si>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</si>
  <si>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</si>
  <si>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</si>
  <si>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</si>
  <si>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</si>
  <si>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</si>
  <si>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</si>
  <si>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</si>
  <si>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</si>
  <si>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</si>
  <si>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</si>
  <si>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</si>
  <si>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</si>
  <si>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</si>
  <si>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</si>
  <si>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</si>
  <si>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</si>
  <si>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</si>
  <si>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</si>
  <si>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</si>
  <si>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</si>
  <si>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</si>
  <si>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</si>
  <si>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</si>
  <si>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</si>
  <si>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</si>
  <si>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</si>
  <si>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</si>
  <si>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</si>
  <si>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</si>
  <si>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</si>
  <si>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</si>
  <si>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</si>
  <si>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</si>
  <si>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</si>
  <si>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</si>
  <si>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</si>
  <si>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</si>
  <si>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</si>
  <si>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</si>
  <si>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</si>
  <si>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</si>
  <si>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</si>
  <si>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</si>
  <si>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</si>
  <si>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</si>
  <si>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</si>
  <si>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</si>
  <si>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</si>
  <si>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</si>
  <si>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</si>
  <si>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</si>
  <si>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</si>
  <si>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</si>
  <si>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</si>
  <si>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</si>
  <si>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</si>
  <si>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</si>
  <si>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</si>
  <si>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</si>
  <si>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</si>
  <si>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</si>
  <si>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</si>
  <si>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</si>
  <si>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</si>
  <si>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</si>
  <si>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</si>
  <si>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</si>
  <si>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</si>
  <si>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</si>
  <si>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</si>
  <si>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</si>
  <si>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</si>
  <si>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</si>
  <si>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</si>
  <si>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</si>
  <si>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</si>
  <si>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</si>
  <si>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</si>
  <si>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</si>
  <si>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</si>
  <si>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</si>
  <si>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</si>
  <si>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</si>
  <si>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</si>
  <si>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</si>
  <si>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</si>
  <si>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</si>
  <si>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</si>
  <si>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</si>
  <si>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</si>
  <si>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</si>
  <si>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</si>
  <si>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</si>
  <si>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</si>
  <si>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</si>
  <si>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</si>
  <si>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</si>
  <si>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</si>
  <si>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</si>
  <si>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</si>
  <si>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</si>
  <si>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</si>
  <si>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</si>
  <si>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</si>
  <si>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</si>
  <si>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</si>
  <si>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</si>
  <si>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</si>
  <si>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</si>
  <si>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</si>
  <si>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</si>
  <si>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</si>
  <si>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</si>
  <si>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</si>
  <si>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</si>
  <si>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</si>
  <si>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</si>
  <si>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</si>
  <si>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</si>
  <si>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</si>
  <si>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</si>
  <si>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</si>
  <si>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</si>
  <si>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</si>
  <si>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</si>
  <si>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</si>
  <si>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</si>
  <si>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</si>
  <si>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</si>
  <si>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</si>
  <si>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</si>
  <si>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</si>
  <si>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</si>
  <si>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</si>
  <si>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</si>
  <si>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</si>
  <si>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</si>
  <si>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</si>
  <si>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</si>
  <si>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</si>
  <si>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</si>
  <si>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</si>
  <si>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</si>
  <si>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</si>
  <si>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</si>
  <si>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</si>
  <si>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</si>
  <si>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</si>
  <si>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</si>
  <si>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</si>
  <si>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</si>
  <si>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</si>
  <si>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</si>
  <si>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</si>
  <si>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</si>
  <si>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</si>
  <si>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</si>
  <si>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</si>
  <si>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</si>
  <si>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</si>
  <si>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</si>
  <si>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</si>
  <si>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</si>
  <si>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</si>
  <si>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</si>
  <si>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</si>
  <si>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</si>
  <si>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</si>
  <si>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</si>
  <si>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</si>
  <si>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</si>
  <si>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</si>
  <si>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</si>
  <si>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</si>
  <si>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</si>
  <si>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</si>
  <si>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</si>
  <si>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</si>
  <si>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</si>
  <si>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</si>
  <si>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</si>
  <si>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</si>
  <si>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</si>
  <si>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</si>
  <si>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</si>
  <si>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</si>
  <si>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</si>
  <si>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</si>
  <si>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</si>
  <si>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</si>
  <si>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</si>
  <si>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</si>
  <si>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</si>
  <si>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</si>
  <si>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</si>
  <si>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</si>
  <si>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</si>
  <si>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</si>
  <si>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</si>
  <si>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</si>
  <si>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</si>
  <si>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</si>
  <si>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</si>
  <si>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</si>
  <si>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</si>
  <si>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</si>
  <si>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</si>
  <si>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</si>
  <si>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</si>
  <si>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</si>
  <si>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</si>
  <si>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</si>
  <si>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</si>
  <si>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</si>
  <si>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</si>
  <si>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</si>
  <si>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</si>
  <si>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</si>
  <si>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</si>
  <si>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</si>
  <si>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</si>
  <si>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</si>
  <si>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</si>
  <si>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</si>
  <si>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</si>
  <si>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</si>
  <si>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</si>
  <si>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</si>
  <si>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</si>
  <si>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</si>
  <si>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</si>
  <si>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</si>
  <si>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</si>
  <si>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</si>
  <si>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</si>
  <si>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</si>
  <si>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</si>
  <si>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</si>
  <si>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</si>
  <si>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</si>
  <si>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</si>
  <si>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</si>
  <si>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</si>
  <si>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</si>
  <si>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</si>
  <si>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</si>
  <si>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</si>
  <si>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</si>
  <si>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</si>
  <si>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</si>
  <si>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</si>
  <si>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</si>
  <si>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</si>
  <si>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</si>
  <si>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</si>
  <si>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</si>
  <si>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</si>
  <si>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</si>
  <si>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</si>
  <si>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</si>
  <si>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</si>
  <si>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</si>
  <si>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</si>
  <si>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</si>
  <si>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</si>
  <si>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</si>
  <si>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</si>
  <si>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</si>
  <si>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</si>
  <si>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</si>
  <si>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</si>
  <si>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</si>
  <si>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</si>
  <si>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</si>
  <si>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</si>
  <si>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</si>
  <si>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</si>
  <si>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</si>
  <si>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</si>
  <si>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</si>
  <si>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</si>
  <si>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</si>
  <si>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</si>
  <si>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</si>
  <si>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</si>
  <si>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</si>
  <si>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</si>
  <si>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</si>
  <si>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</si>
  <si>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</si>
  <si>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</si>
  <si>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</si>
  <si>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</si>
  <si>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</si>
  <si>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</si>
  <si>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</si>
  <si>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</si>
  <si>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</si>
  <si>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</si>
  <si>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</si>
  <si>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</si>
  <si>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</si>
  <si>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</si>
  <si>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</si>
  <si>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</si>
  <si>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</si>
  <si>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</si>
  <si>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</si>
  <si>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</si>
  <si>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</si>
  <si>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</si>
  <si>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</si>
  <si>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</si>
  <si>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</si>
  <si>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</si>
  <si>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</si>
  <si>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</si>
  <si>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</si>
  <si>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</si>
  <si>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</si>
  <si>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</si>
  <si>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</si>
  <si>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</si>
  <si>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</si>
  <si>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</si>
  <si>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</si>
  <si>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</si>
  <si>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</si>
  <si>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</si>
  <si>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</si>
  <si>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</si>
  <si>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</si>
  <si>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</si>
  <si>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</si>
  <si>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</si>
  <si>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</si>
  <si>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</si>
  <si>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</si>
  <si>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</si>
  <si>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</si>
  <si>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</si>
  <si>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</si>
  <si>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</si>
  <si>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</si>
  <si>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</si>
  <si>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</si>
  <si>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</si>
  <si>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</si>
  <si>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</si>
  <si>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</si>
  <si>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</si>
  <si>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</si>
  <si>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</si>
  <si>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</si>
  <si>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</si>
  <si>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</si>
  <si>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</si>
  <si>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</si>
  <si>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</si>
  <si>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</si>
  <si>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</si>
  <si>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</si>
  <si>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</si>
  <si>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</si>
  <si>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</si>
  <si>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</si>
  <si>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</si>
  <si>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</si>
  <si>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</si>
  <si>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</si>
  <si>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</si>
  <si>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</si>
  <si>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</si>
  <si>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</si>
  <si>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</si>
  <si>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</si>
  <si>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</si>
  <si>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</si>
  <si>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</si>
  <si>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</si>
  <si>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</si>
  <si>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</si>
  <si>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</si>
  <si>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</si>
  <si>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</si>
  <si>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</si>
  <si>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</si>
  <si>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</si>
  <si>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</si>
  <si>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</si>
  <si>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</si>
  <si>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</si>
  <si>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</si>
  <si>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</si>
  <si>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</si>
  <si>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</si>
  <si>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</si>
  <si>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</si>
  <si>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</si>
  <si>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</si>
  <si>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</si>
  <si>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</si>
  <si>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</si>
  <si>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</si>
  <si>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</si>
  <si>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</si>
  <si>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</si>
  <si>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</si>
  <si>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</si>
  <si>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</si>
  <si>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</si>
  <si>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</si>
  <si>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</si>
  <si>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</si>
  <si>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</si>
  <si>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</si>
  <si>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</si>
  <si>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</si>
  <si>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</si>
  <si>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</si>
  <si>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</si>
  <si>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</si>
  <si>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</si>
  <si>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</si>
  <si>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</si>
  <si>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</si>
  <si>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</si>
  <si>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</si>
  <si>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</si>
  <si>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</si>
  <si>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</si>
  <si>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</si>
  <si>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</si>
  <si>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</si>
  <si>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</si>
  <si>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</si>
  <si>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</si>
  <si>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</si>
  <si>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</si>
  <si>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</si>
  <si>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</si>
  <si>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</si>
  <si>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</si>
  <si>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</si>
  <si>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</si>
  <si>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</si>
  <si>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</si>
  <si>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</si>
  <si>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</si>
  <si>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</si>
  <si>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</si>
  <si>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</si>
  <si>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</si>
  <si>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</si>
  <si>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</si>
  <si>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</si>
  <si>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</si>
  <si>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</si>
  <si>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</si>
  <si>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</si>
  <si>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</si>
  <si>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</si>
  <si>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</si>
  <si>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</si>
  <si>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</si>
  <si>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</si>
  <si>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</si>
  <si>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</si>
  <si>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</si>
  <si>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</si>
  <si>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</si>
  <si>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</si>
  <si>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</si>
  <si>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</si>
  <si>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</si>
  <si>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</si>
  <si>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</si>
  <si>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</si>
  <si>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</si>
  <si>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</si>
  <si>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</si>
  <si>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</si>
  <si>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</si>
  <si>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</si>
  <si>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</si>
  <si>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</si>
  <si>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</si>
  <si>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</si>
  <si>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</si>
  <si>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</si>
  <si>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</si>
  <si>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</si>
  <si>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</si>
  <si>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</si>
  <si>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</si>
  <si>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</si>
  <si>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</si>
  <si>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</si>
  <si>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</si>
  <si>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</si>
  <si>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</si>
  <si>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</si>
  <si>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</si>
  <si>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</si>
  <si>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</si>
  <si>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</si>
  <si>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</si>
  <si>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</si>
  <si>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</si>
  <si>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</si>
  <si>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</si>
  <si>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</si>
  <si>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</si>
  <si>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</si>
  <si>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</si>
  <si>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</si>
  <si>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</si>
  <si>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</si>
  <si>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</si>
  <si>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</si>
  <si>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</si>
  <si>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</si>
  <si>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</si>
  <si>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</si>
  <si>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</si>
  <si>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</si>
  <si>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</si>
  <si>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</si>
  <si>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</si>
  <si>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</si>
  <si>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</si>
  <si>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</si>
  <si>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</si>
  <si>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</si>
  <si>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</si>
  <si>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</si>
  <si>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</si>
  <si>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</si>
  <si>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</si>
  <si>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</si>
  <si>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</si>
  <si>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</si>
  <si>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</si>
  <si>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</si>
  <si>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</si>
  <si>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</si>
  <si>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</si>
  <si>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</si>
  <si>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</si>
  <si>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</si>
  <si>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</si>
  <si>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</si>
  <si>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</si>
  <si>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</si>
  <si>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</si>
  <si>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</si>
  <si>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</si>
  <si>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</si>
  <si>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</si>
  <si>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</si>
  <si>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</si>
  <si>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</si>
  <si>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</si>
  <si>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</si>
  <si>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</si>
  <si>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</si>
  <si>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</si>
  <si>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</si>
  <si>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</si>
  <si>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</si>
  <si>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</si>
  <si>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</si>
  <si>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</si>
  <si>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</si>
  <si>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</si>
  <si>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</si>
  <si>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</si>
  <si>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</si>
  <si>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</si>
  <si>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</si>
  <si>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</si>
  <si>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</si>
  <si>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</si>
  <si>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</si>
  <si>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</si>
  <si>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</si>
  <si>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</si>
  <si>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</si>
  <si>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</si>
  <si>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</si>
  <si>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</si>
  <si>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</si>
  <si>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</si>
  <si>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</si>
  <si>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</si>
  <si>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</si>
  <si>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</si>
  <si>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</si>
  <si>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</si>
  <si>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</si>
  <si>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</si>
  <si>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</si>
  <si>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</si>
  <si>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</si>
  <si>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</si>
  <si>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</si>
  <si>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</si>
  <si>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</si>
  <si>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</si>
  <si>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</si>
  <si>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</si>
  <si>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</si>
  <si>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</si>
  <si>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</si>
  <si>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</si>
  <si>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</si>
  <si>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</si>
  <si>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</si>
  <si>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</si>
  <si>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</si>
  <si>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</si>
  <si>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</si>
  <si>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</si>
  <si>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</si>
  <si>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</si>
  <si>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</si>
  <si>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</si>
  <si>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</si>
  <si>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</si>
  <si>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</si>
  <si>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</si>
  <si>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</si>
  <si>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</si>
  <si>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</si>
  <si>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</si>
  <si>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</si>
  <si>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</si>
  <si>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</si>
  <si>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</si>
  <si>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</si>
  <si>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</si>
  <si>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</si>
  <si>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</si>
  <si>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</si>
  <si>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</si>
  <si>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</si>
  <si>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</si>
  <si>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</si>
  <si>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</si>
  <si>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</si>
  <si>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</si>
  <si>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</si>
  <si>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</si>
  <si>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</si>
  <si>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</si>
  <si>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</si>
  <si>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</si>
  <si>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</si>
  <si>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</si>
  <si>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</si>
  <si>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</si>
  <si>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</si>
  <si>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</si>
  <si>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</si>
  <si>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</si>
  <si>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</si>
  <si>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</si>
  <si>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</si>
  <si>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</si>
  <si>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</si>
  <si>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</si>
  <si>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</si>
  <si>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</si>
  <si>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</si>
  <si>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</si>
  <si>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</si>
  <si>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</si>
  <si>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</si>
  <si>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</si>
  <si>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</si>
  <si>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</si>
  <si>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</si>
  <si>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</si>
  <si>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</si>
  <si>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</si>
  <si>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</si>
  <si>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</si>
  <si>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</si>
  <si>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</si>
  <si>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</si>
  <si>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</si>
  <si>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</si>
  <si>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</si>
  <si>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</si>
  <si>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</si>
  <si>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</si>
  <si>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</si>
  <si>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</si>
  <si>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</si>
  <si>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</si>
  <si>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</si>
  <si>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</si>
  <si>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</si>
  <si>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</si>
  <si>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</si>
  <si>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</si>
  <si>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</si>
  <si>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</si>
  <si>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</si>
  <si>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</si>
  <si>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</si>
  <si>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</si>
  <si>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</si>
  <si>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</si>
  <si>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</si>
  <si>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</si>
  <si>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</si>
  <si>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</si>
  <si>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</si>
  <si>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</si>
  <si>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</si>
  <si>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</si>
  <si>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</si>
  <si>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</si>
  <si>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</si>
  <si>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</si>
  <si>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</si>
  <si>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</si>
  <si>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</si>
  <si>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</si>
  <si>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</si>
  <si>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</si>
  <si>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</si>
  <si>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</si>
  <si>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</si>
  <si>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</si>
  <si>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</si>
  <si>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</si>
  <si>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</si>
  <si>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</si>
  <si>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</si>
  <si>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</si>
  <si>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</si>
  <si>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</si>
  <si>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</si>
  <si>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</si>
  <si>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</si>
  <si>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</si>
  <si>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</si>
  <si>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</si>
  <si>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</si>
  <si>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</si>
  <si>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</si>
  <si>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</si>
  <si>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</si>
  <si>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</si>
  <si>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</si>
  <si>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</si>
  <si>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</si>
  <si>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</si>
  <si>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</si>
  <si>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</si>
  <si>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</si>
  <si>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</si>
  <si>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</si>
  <si>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</si>
  <si>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</si>
  <si>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</si>
  <si>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</si>
  <si>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</si>
  <si>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</si>
  <si>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</si>
  <si>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</si>
  <si>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</si>
  <si>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</si>
  <si>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</si>
  <si>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</si>
  <si>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</si>
  <si>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</si>
  <si>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</si>
  <si>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</si>
  <si>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</si>
  <si>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</si>
  <si>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</si>
  <si>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</si>
  <si>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</si>
  <si>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</si>
  <si>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</si>
  <si>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</si>
  <si>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</si>
  <si>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</si>
  <si>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</si>
  <si>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</si>
  <si>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</si>
  <si>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</si>
  <si>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</si>
  <si>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</si>
  <si>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</si>
  <si>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</si>
  <si>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</si>
  <si>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</si>
  <si>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</si>
  <si>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</si>
  <si>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</si>
  <si>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</si>
  <si>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</si>
  <si>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</si>
  <si>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</si>
  <si>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</si>
  <si>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</si>
  <si>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</si>
  <si>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</si>
  <si>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</si>
  <si>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</si>
  <si>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</si>
  <si>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</si>
  <si>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</si>
  <si>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</si>
  <si>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</si>
  <si>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</si>
  <si>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</si>
  <si>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</si>
  <si>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</si>
  <si>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</si>
  <si>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</si>
  <si>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</si>
  <si>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</si>
  <si>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</si>
  <si>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</si>
  <si>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</si>
  <si>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</si>
  <si>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</si>
  <si>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</si>
  <si>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</si>
  <si>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</si>
  <si>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</si>
  <si>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</si>
  <si>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</si>
  <si>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</si>
  <si>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</si>
  <si>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</si>
  <si>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</si>
  <si>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</si>
  <si>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</si>
  <si>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</si>
  <si>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</si>
  <si>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</si>
  <si>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</si>
  <si>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</si>
  <si>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</si>
  <si>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</si>
  <si>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</si>
  <si>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</si>
  <si>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</si>
  <si>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</si>
  <si>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</si>
  <si>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</si>
  <si>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</si>
  <si>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</si>
  <si>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</si>
  <si>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</si>
  <si>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</si>
  <si>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</si>
  <si>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</si>
  <si>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</si>
  <si>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</si>
  <si>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</si>
  <si>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</si>
  <si>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</si>
  <si>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</si>
  <si>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</si>
  <si>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</si>
  <si>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</si>
  <si>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</si>
  <si>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</si>
  <si>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</si>
  <si>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</si>
  <si>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</si>
  <si>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</si>
  <si>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</si>
  <si>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</si>
  <si>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</si>
  <si>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</si>
  <si>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</si>
  <si>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</si>
  <si>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</si>
  <si>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</si>
  <si>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</si>
  <si>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</si>
  <si>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</si>
  <si>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</si>
  <si>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</si>
  <si>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</si>
  <si>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</si>
  <si>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</si>
  <si>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</si>
  <si>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</si>
  <si>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</si>
  <si>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</si>
  <si>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</si>
  <si>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</si>
  <si>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</si>
  <si>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</si>
  <si>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</si>
  <si>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</si>
  <si>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</si>
  <si>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</si>
  <si>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</si>
  <si>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</si>
  <si>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</si>
  <si>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</si>
  <si>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</si>
  <si>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</si>
  <si>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</si>
  <si>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</si>
  <si>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</si>
  <si>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</si>
  <si>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</si>
  <si>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</si>
  <si>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</si>
  <si>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</si>
  <si>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</si>
  <si>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</si>
  <si>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</si>
  <si>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</si>
  <si>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</si>
  <si>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</si>
  <si>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</si>
  <si>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</si>
  <si>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</si>
  <si>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</si>
  <si>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</si>
  <si>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</si>
  <si>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</si>
  <si>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</si>
  <si>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</si>
  <si>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</si>
  <si>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</si>
  <si>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</si>
  <si>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</si>
  <si>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</si>
  <si>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</si>
  <si>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</si>
  <si>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</si>
  <si>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</si>
  <si>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</si>
  <si>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</si>
  <si>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</si>
  <si>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</si>
  <si>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</si>
  <si>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</si>
  <si>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</si>
  <si>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</si>
  <si>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</si>
  <si>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</si>
  <si>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</si>
  <si>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</si>
  <si>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</si>
  <si>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</si>
  <si>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</si>
  <si>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</si>
  <si>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</si>
  <si>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</si>
  <si>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</si>
  <si>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</si>
  <si>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</si>
  <si>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</si>
  <si>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</si>
  <si>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</si>
  <si>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</si>
  <si>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</si>
  <si>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</si>
  <si>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</si>
  <si>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</si>
  <si>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</si>
  <si>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</si>
  <si>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</si>
  <si>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</si>
  <si>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</si>
  <si>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</si>
  <si>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</si>
  <si>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</si>
  <si>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</si>
  <si>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</si>
  <si>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</si>
  <si>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</si>
  <si>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</si>
  <si>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</si>
  <si>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</si>
  <si>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</si>
  <si>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</si>
  <si>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</si>
  <si>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</si>
  <si>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</si>
  <si>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</si>
  <si>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</si>
  <si>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</si>
  <si>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</si>
  <si>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</si>
  <si>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</si>
  <si>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</si>
  <si>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</si>
  <si>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</si>
  <si>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</si>
  <si>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</si>
  <si>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</si>
  <si>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</si>
  <si>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</si>
  <si>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</si>
  <si>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</si>
  <si>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</si>
  <si>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</si>
  <si>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</si>
  <si>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</si>
  <si>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</si>
  <si>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</si>
  <si>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</si>
  <si>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</si>
  <si>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</si>
  <si>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</si>
  <si>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</si>
  <si>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</si>
  <si>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</si>
  <si>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</si>
  <si>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</si>
  <si>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</si>
  <si>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</si>
  <si>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</si>
  <si>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</si>
  <si>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</si>
  <si>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</si>
  <si>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</si>
  <si>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</si>
  <si>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</si>
  <si>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</si>
  <si>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</si>
  <si>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</si>
  <si>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</si>
  <si>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</si>
  <si>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</si>
  <si>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</si>
  <si>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</si>
  <si>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</si>
  <si>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</si>
  <si>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</si>
  <si>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</si>
  <si>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</si>
  <si>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</si>
  <si>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</si>
  <si>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</si>
  <si>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</si>
  <si>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</si>
  <si>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</si>
  <si>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</si>
  <si>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</si>
  <si>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</si>
  <si>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</si>
  <si>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</si>
  <si>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</si>
  <si>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</si>
  <si>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</si>
  <si>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</si>
  <si>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</si>
  <si>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</si>
  <si>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</si>
  <si>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</si>
  <si>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</si>
  <si>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</si>
  <si>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</si>
  <si>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</si>
  <si>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</si>
  <si>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</si>
  <si>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</si>
  <si>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</si>
  <si>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</si>
  <si>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</si>
  <si>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</si>
  <si>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</si>
  <si>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</si>
  <si>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</si>
  <si>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</si>
  <si>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</si>
  <si>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</si>
  <si>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</si>
  <si>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</si>
  <si>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</si>
  <si>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</si>
  <si>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</si>
  <si>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</si>
  <si>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</si>
  <si>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</si>
  <si>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</si>
  <si>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</si>
  <si>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</si>
  <si>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</si>
  <si>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</si>
  <si>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</si>
  <si>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</si>
  <si>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</si>
  <si>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</si>
  <si>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</si>
  <si>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</si>
  <si>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</si>
  <si>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</si>
  <si>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</si>
  <si>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</si>
  <si>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</si>
  <si>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</si>
  <si>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</si>
  <si>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</si>
  <si>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</si>
  <si>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</si>
  <si>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</si>
  <si>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</si>
  <si>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</si>
  <si>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</si>
  <si>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</si>
  <si>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</si>
  <si>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</si>
  <si>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</si>
  <si>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</si>
  <si>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</si>
  <si>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</si>
  <si>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</si>
  <si>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</si>
  <si>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</si>
  <si>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</si>
  <si>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</si>
  <si>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</si>
  <si>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</si>
  <si>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</si>
  <si>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</si>
  <si>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</si>
  <si>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</si>
  <si>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</si>
  <si>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</si>
  <si>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</si>
  <si>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</si>
  <si>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</si>
  <si>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</si>
  <si>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</si>
  <si>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</si>
  <si>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</si>
  <si>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</si>
  <si>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</si>
  <si>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</si>
  <si>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</si>
  <si>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</si>
  <si>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</si>
  <si>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</si>
  <si>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</si>
  <si>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</si>
  <si>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</si>
  <si>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</si>
  <si>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</si>
  <si>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</si>
  <si>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</si>
  <si>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</si>
  <si>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</si>
  <si>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</si>
  <si>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</si>
  <si>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</si>
  <si>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</si>
  <si>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</si>
  <si>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</si>
  <si>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</si>
  <si>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</si>
  <si>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</si>
  <si>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</si>
  <si>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</si>
  <si>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</si>
  <si>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</si>
  <si>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</si>
  <si>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</si>
  <si>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</si>
  <si>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</si>
  <si>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</si>
  <si>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</si>
  <si>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</si>
  <si>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</si>
  <si>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</si>
  <si>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</si>
  <si>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</si>
  <si>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</si>
  <si>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</si>
  <si>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</si>
  <si>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</si>
  <si>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</si>
  <si>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</si>
  <si>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</si>
  <si>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</si>
  <si>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</si>
  <si>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</si>
  <si>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</si>
  <si>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</si>
  <si>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</si>
  <si>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</si>
  <si>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</si>
  <si>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</si>
  <si>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</si>
  <si>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</si>
  <si>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</si>
  <si>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</si>
  <si>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</si>
  <si>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</si>
  <si>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</si>
  <si>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</si>
  <si>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</si>
  <si>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</si>
  <si>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</si>
  <si>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</si>
  <si>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</si>
  <si>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</si>
  <si>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</si>
  <si>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</si>
  <si>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</si>
  <si>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</si>
  <si>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</si>
  <si>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</si>
  <si>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</si>
  <si>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</si>
  <si>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</si>
  <si>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</si>
  <si>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</si>
  <si>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</si>
  <si>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</si>
  <si>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</si>
  <si>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</si>
  <si>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</si>
  <si>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</si>
  <si>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</si>
  <si>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</si>
  <si>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</si>
  <si>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</si>
  <si>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</si>
  <si>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</si>
  <si>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</si>
  <si>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</si>
  <si>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</si>
  <si>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</si>
  <si>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</si>
  <si>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</si>
  <si>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</si>
  <si>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</si>
  <si>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</si>
  <si>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</si>
  <si>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</si>
  <si>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</si>
  <si>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</si>
  <si>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</si>
  <si>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</si>
  <si>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</si>
  <si>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</si>
  <si>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</si>
  <si>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</si>
  <si>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</si>
  <si>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</si>
  <si>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</si>
  <si>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</si>
  <si>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</si>
  <si>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</si>
  <si>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</si>
  <si>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</si>
  <si>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</si>
  <si>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</si>
  <si>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</si>
  <si>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</si>
  <si>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</si>
  <si>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</si>
  <si>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</si>
  <si>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</si>
  <si>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</si>
  <si>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</si>
  <si>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</si>
  <si>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</si>
  <si>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</si>
  <si>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</si>
  <si>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</si>
  <si>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</si>
  <si>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</si>
  <si>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</si>
  <si>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</si>
  <si>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</si>
  <si>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</si>
  <si>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</si>
  <si>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</si>
  <si>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</si>
  <si>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</si>
  <si>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</si>
  <si>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</si>
  <si>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</si>
  <si>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</si>
  <si>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</si>
  <si>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</si>
  <si>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</si>
  <si>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</si>
  <si>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</si>
  <si>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</si>
  <si>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</si>
  <si>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</si>
  <si>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</si>
  <si>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</si>
  <si>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</si>
  <si>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</si>
  <si>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</si>
  <si>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</si>
  <si>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</si>
  <si>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</si>
  <si>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</si>
  <si>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</si>
  <si>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</si>
  <si>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</si>
  <si>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</si>
  <si>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</si>
  <si>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</si>
  <si>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</si>
  <si>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</si>
  <si>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</si>
  <si>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</si>
  <si>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</si>
  <si>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</si>
  <si>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</si>
  <si>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</si>
  <si>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</si>
  <si>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</si>
  <si>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</si>
  <si>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</si>
  <si>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</si>
  <si>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</si>
  <si>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</si>
  <si>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</si>
  <si>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</si>
  <si>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</si>
  <si>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</si>
  <si>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</si>
  <si>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</si>
  <si>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</si>
  <si>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</si>
  <si>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</si>
  <si>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</si>
  <si>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</si>
  <si>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</si>
  <si>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</si>
  <si>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</si>
  <si>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</si>
  <si>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</si>
  <si>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</si>
  <si>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</si>
  <si>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</si>
  <si>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</si>
  <si>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</si>
  <si>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</si>
  <si>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</si>
  <si>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</si>
  <si>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</si>
  <si>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</si>
  <si>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</si>
  <si>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</si>
  <si>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</si>
  <si>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</si>
  <si>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</si>
  <si>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</si>
  <si>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</si>
  <si>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</si>
  <si>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</si>
  <si>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</si>
  <si>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</si>
  <si>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</si>
  <si>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</si>
  <si>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</si>
  <si>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</si>
  <si>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</si>
  <si>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</si>
  <si>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</si>
  <si>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</si>
  <si>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</si>
  <si>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</si>
  <si>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</si>
  <si>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</si>
  <si>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</si>
  <si>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</si>
  <si>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</si>
  <si>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</si>
  <si>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</si>
  <si>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</si>
  <si>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</si>
  <si>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</si>
  <si>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</si>
  <si>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</si>
  <si>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</si>
  <si>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</si>
  <si>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</si>
  <si>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</si>
  <si>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</si>
  <si>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</si>
  <si>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</si>
  <si>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</si>
  <si>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</si>
  <si>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</si>
  <si>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</si>
  <si>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</si>
  <si>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</si>
  <si>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</si>
  <si>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</si>
  <si>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</si>
  <si>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</si>
  <si>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</si>
  <si>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</si>
  <si>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</si>
  <si>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</si>
  <si>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</si>
  <si>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</si>
  <si>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</si>
  <si>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</si>
  <si>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</si>
  <si>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</si>
  <si>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</si>
  <si>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</si>
  <si>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</si>
  <si>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</si>
  <si>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</si>
  <si>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</si>
  <si>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</si>
  <si>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</si>
  <si>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</si>
  <si>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</si>
  <si>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</si>
  <si>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</si>
  <si>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</si>
  <si>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</si>
  <si>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</si>
  <si>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</si>
  <si>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</si>
  <si>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</si>
  <si>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</si>
  <si>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</si>
  <si>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</si>
  <si>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</si>
  <si>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</si>
  <si>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</si>
  <si>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</si>
  <si>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</si>
  <si>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</si>
  <si>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</si>
  <si>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</si>
  <si>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</si>
  <si>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</si>
  <si>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</si>
  <si>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</si>
  <si>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</si>
  <si>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</si>
  <si>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</si>
  <si>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</si>
  <si>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</si>
  <si>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</si>
  <si>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</si>
  <si>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</si>
  <si>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</si>
  <si>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</si>
  <si>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</si>
  <si>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</si>
  <si>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</si>
  <si>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</si>
  <si>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</si>
  <si>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</si>
  <si>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</si>
  <si>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</si>
  <si>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</si>
  <si>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</si>
  <si>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</si>
  <si>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</si>
  <si>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</si>
  <si>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</si>
  <si>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</si>
  <si>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</si>
  <si>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</si>
  <si>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</si>
  <si>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</si>
  <si>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</si>
  <si>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</si>
  <si>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</si>
  <si>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</si>
  <si>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</si>
  <si>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</si>
  <si>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</si>
  <si>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</si>
  <si>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</si>
  <si>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</si>
  <si>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</si>
  <si>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</si>
  <si>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</si>
  <si>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</si>
  <si>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</si>
  <si>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</si>
  <si>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</si>
  <si>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</si>
  <si>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</si>
  <si>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</si>
  <si>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</si>
  <si>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</si>
  <si>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</si>
  <si>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</si>
  <si>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</si>
  <si>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</si>
  <si>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</si>
  <si>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</si>
  <si>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</si>
  <si>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</si>
  <si>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</si>
  <si>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</si>
  <si>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</si>
  <si>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</si>
  <si>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</si>
  <si>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</si>
  <si>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</si>
  <si>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</si>
  <si>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</si>
  <si>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</si>
  <si>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</si>
  <si>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</si>
  <si>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</si>
  <si>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</si>
  <si>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</si>
  <si>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</si>
  <si>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</si>
  <si>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</si>
  <si>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</si>
  <si>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</si>
  <si>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</si>
  <si>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</si>
  <si>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</si>
  <si>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</si>
  <si>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</si>
  <si>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</si>
  <si>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</si>
  <si>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</si>
  <si>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</si>
  <si>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</si>
  <si>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</si>
  <si>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</si>
  <si>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</si>
  <si>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</si>
  <si>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</si>
  <si>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</si>
  <si>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</si>
  <si>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</si>
  <si>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</si>
  <si>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</si>
  <si>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</si>
  <si>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</si>
  <si>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</si>
  <si>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</si>
  <si>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</si>
  <si>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</si>
  <si>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</si>
  <si>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</si>
  <si>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</si>
  <si>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</si>
  <si>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</si>
  <si>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</si>
  <si>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</si>
  <si>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</si>
  <si>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</si>
  <si>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</si>
  <si>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</si>
  <si>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</si>
  <si>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</si>
  <si>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</si>
  <si>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</si>
  <si>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</si>
  <si>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</si>
  <si>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</si>
  <si>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</si>
  <si>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</si>
  <si>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</si>
  <si>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</si>
  <si>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</si>
  <si>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</si>
  <si>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</si>
  <si>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</si>
  <si>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</si>
  <si>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</si>
  <si>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</si>
  <si>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</si>
  <si>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</si>
  <si>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</si>
  <si>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</si>
  <si>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</si>
  <si>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</si>
  <si>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</si>
  <si>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</si>
  <si>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</si>
  <si>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</si>
  <si>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</si>
  <si>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</si>
  <si>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</si>
  <si>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</si>
  <si>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</si>
  <si>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</si>
  <si>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</si>
  <si>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</si>
  <si>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</si>
  <si>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</si>
  <si>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</si>
  <si>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</si>
  <si>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</si>
  <si>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</si>
  <si>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</si>
  <si>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</si>
  <si>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</si>
  <si>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</si>
  <si>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</si>
  <si>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</si>
  <si>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</si>
  <si>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</si>
  <si>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</si>
  <si>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</si>
  <si>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</si>
  <si>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</si>
  <si>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</si>
  <si>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</si>
  <si>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</si>
  <si>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</si>
  <si>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</si>
  <si>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</si>
  <si>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</si>
  <si>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</si>
  <si>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</si>
  <si>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</si>
  <si>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</si>
  <si>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</si>
  <si>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</si>
  <si>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</si>
  <si>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</si>
  <si>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</si>
  <si>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</si>
  <si>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</si>
  <si>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</si>
  <si>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</si>
  <si>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</si>
  <si>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</si>
  <si>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</si>
  <si>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</si>
  <si>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</si>
  <si>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</si>
  <si>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</si>
  <si>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</si>
  <si>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</si>
  <si>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</si>
  <si>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</si>
  <si>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</si>
  <si>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</si>
  <si>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</si>
  <si>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</si>
  <si>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</si>
  <si>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</si>
  <si>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</si>
  <si>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</si>
  <si>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</si>
  <si>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</si>
  <si>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</si>
  <si>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</si>
  <si>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</si>
  <si>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</si>
  <si>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</si>
  <si>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</si>
  <si>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</si>
  <si>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</si>
  <si>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</si>
  <si>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</si>
  <si>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</si>
  <si>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</si>
  <si>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</si>
  <si>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</si>
  <si>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</si>
  <si>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</si>
  <si>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</si>
  <si>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</si>
  <si>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</si>
  <si>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</si>
  <si>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</si>
  <si>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</si>
  <si>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</si>
  <si>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</si>
  <si>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</si>
  <si>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</si>
  <si>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</si>
  <si>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</si>
  <si>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</si>
  <si>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</si>
  <si>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</si>
  <si>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</si>
  <si>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</si>
  <si>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</si>
  <si>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</si>
  <si>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</si>
  <si>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</si>
  <si>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</si>
  <si>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</si>
  <si>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</si>
  <si>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</si>
  <si>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</si>
  <si>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</si>
  <si>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</si>
  <si>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</si>
  <si>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</si>
  <si>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</si>
  <si>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</si>
  <si>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</si>
  <si>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</si>
  <si>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</si>
  <si>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</si>
  <si>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</si>
  <si>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</si>
  <si>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</si>
  <si>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</si>
  <si>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</si>
  <si>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</si>
  <si>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</si>
  <si>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</si>
  <si>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</si>
  <si>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</si>
  <si>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</si>
  <si>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</si>
  <si>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</si>
  <si>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</si>
  <si>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</si>
  <si>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</si>
  <si>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</si>
  <si>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</si>
  <si>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</si>
  <si>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</si>
  <si>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</si>
  <si>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</si>
  <si>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</si>
  <si>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</si>
  <si>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</si>
  <si>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</si>
  <si>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</si>
  <si>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</si>
  <si>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</si>
  <si>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</si>
  <si>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</si>
  <si>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</si>
  <si>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</si>
  <si>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</si>
  <si>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</si>
  <si>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</si>
  <si>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</si>
  <si>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</si>
  <si>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</si>
  <si>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</si>
  <si>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</si>
  <si>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</si>
  <si>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</si>
  <si>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</si>
  <si>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</si>
  <si>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</si>
  <si>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</si>
  <si>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</si>
  <si>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</si>
  <si>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</si>
  <si>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</si>
  <si>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</si>
  <si>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</si>
  <si>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</si>
  <si>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</si>
  <si>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</si>
  <si>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</si>
  <si>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</si>
  <si>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</si>
  <si>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</si>
  <si>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</si>
  <si>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</si>
  <si>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</si>
  <si>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</si>
  <si>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</si>
  <si>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</si>
  <si>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</si>
  <si>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</si>
  <si>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</si>
  <si>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</si>
  <si>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</si>
  <si>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</si>
  <si>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</si>
  <si>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</si>
  <si>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</si>
  <si>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</si>
  <si>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</si>
  <si>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</si>
  <si>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</si>
  <si>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</si>
  <si>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</si>
  <si>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</si>
  <si>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</si>
  <si>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</si>
  <si>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</si>
  <si>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</si>
  <si>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</si>
  <si>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</si>
  <si>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</si>
  <si>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</si>
  <si>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</si>
  <si>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</si>
  <si>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</si>
  <si>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</si>
  <si>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</si>
  <si>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</si>
  <si>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</si>
  <si>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</si>
  <si>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</si>
  <si>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</si>
  <si>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</si>
  <si>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</si>
  <si>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</si>
  <si>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</si>
  <si>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</si>
  <si>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</si>
  <si>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</si>
  <si>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</si>
  <si>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</si>
  <si>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</si>
  <si>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</si>
  <si>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</si>
  <si>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</si>
  <si>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</si>
  <si>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</si>
  <si>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</si>
  <si>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</si>
  <si>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</si>
  <si>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</si>
  <si>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</si>
  <si>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</si>
  <si>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</si>
  <si>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</si>
  <si>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</si>
  <si>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</si>
  <si>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</si>
  <si>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</si>
  <si>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</si>
  <si>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</si>
  <si>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</si>
  <si>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</si>
  <si>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</si>
  <si>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</si>
  <si>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</si>
  <si>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</si>
  <si>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</si>
  <si>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</si>
  <si>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</si>
  <si>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</si>
  <si>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</si>
  <si>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</si>
  <si>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</si>
  <si>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</si>
  <si>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</si>
  <si>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</si>
  <si>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</si>
  <si>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</si>
  <si>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</si>
  <si>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</si>
  <si>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</si>
  <si>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</si>
  <si>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</si>
  <si>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</si>
  <si>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</si>
  <si>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</si>
  <si>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</si>
  <si>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</si>
  <si>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</si>
  <si>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</si>
  <si>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</si>
  <si>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</si>
  <si>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</si>
  <si>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</si>
  <si>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</si>
  <si>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</si>
  <si>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</si>
  <si>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</si>
  <si>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</si>
  <si>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</si>
  <si>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</si>
  <si>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</si>
  <si>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</si>
  <si>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</si>
  <si>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</si>
  <si>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</si>
  <si>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</si>
  <si>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</si>
  <si>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</si>
  <si>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</si>
  <si>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</si>
  <si>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</si>
  <si>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</si>
  <si>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</si>
  <si>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</si>
  <si>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</si>
  <si>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</si>
  <si>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</si>
  <si>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</si>
  <si>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</si>
  <si>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</si>
  <si>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</si>
  <si>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</si>
  <si>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</si>
  <si>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</si>
  <si>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</si>
  <si>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</si>
  <si>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</si>
  <si>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</si>
  <si>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</si>
  <si>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</si>
  <si>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</si>
  <si>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</si>
  <si>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</si>
  <si>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</si>
  <si>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</si>
  <si>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</si>
  <si>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</si>
  <si>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</si>
  <si>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</si>
  <si>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</si>
  <si>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</si>
  <si>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</si>
  <si>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</si>
  <si>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</si>
  <si>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</si>
  <si>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</si>
  <si>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</si>
  <si>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</si>
  <si>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</si>
  <si>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</si>
  <si>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</si>
  <si>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</si>
  <si>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</si>
  <si>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</si>
  <si>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</si>
  <si>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</si>
  <si>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</si>
  <si>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</si>
  <si>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</si>
  <si>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</si>
  <si>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</si>
  <si>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</si>
  <si>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</si>
  <si>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</si>
  <si>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</si>
  <si>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</si>
  <si>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</si>
  <si>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</si>
  <si>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</si>
  <si>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</si>
  <si>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</si>
  <si>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</si>
  <si>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</si>
  <si>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</si>
  <si>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</si>
  <si>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</si>
  <si>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</si>
  <si>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</si>
  <si>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</si>
  <si>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</si>
  <si>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</si>
  <si>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</si>
  <si>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</si>
  <si>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</si>
  <si>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</si>
  <si>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</si>
  <si>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</si>
  <si>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</si>
  <si>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</si>
  <si>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</si>
  <si>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</si>
  <si>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</si>
  <si>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</si>
  <si>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</si>
  <si>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</si>
  <si>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</si>
  <si>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</si>
  <si>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</si>
  <si>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</si>
  <si>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</si>
  <si>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</si>
  <si>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</si>
  <si>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</si>
  <si>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</si>
  <si>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</si>
  <si>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</si>
  <si>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</si>
  <si>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</si>
  <si>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</si>
  <si>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</si>
  <si>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</si>
  <si>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</si>
  <si>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</si>
  <si>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</si>
  <si>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</si>
  <si>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</si>
  <si>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</si>
  <si>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</si>
  <si>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</si>
  <si>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</si>
  <si>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</si>
  <si>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</si>
  <si>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</si>
  <si>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</si>
  <si>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</si>
  <si>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</si>
  <si>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</si>
  <si>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</si>
  <si>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</si>
  <si>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</si>
  <si>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</si>
  <si>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</si>
  <si>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</si>
  <si>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</si>
  <si>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</si>
  <si>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</si>
  <si>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</si>
  <si>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</si>
  <si>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</si>
  <si>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</si>
  <si>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</si>
  <si>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</si>
  <si>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</si>
  <si>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</si>
  <si>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</si>
  <si>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</si>
  <si>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</si>
  <si>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</si>
  <si>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</si>
  <si>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</si>
  <si>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</si>
  <si>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</si>
  <si>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</si>
  <si>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</si>
  <si>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</si>
  <si>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</si>
  <si>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</si>
  <si>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</si>
  <si>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</si>
  <si>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</si>
  <si>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</si>
  <si>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</si>
  <si>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</si>
  <si>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</si>
  <si>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</si>
  <si>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</si>
  <si>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</si>
  <si>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</si>
  <si>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</si>
  <si>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</si>
  <si>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</si>
  <si>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</si>
  <si>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</si>
  <si>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</si>
  <si>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</si>
  <si>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</si>
  <si>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</si>
  <si>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</si>
  <si>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</si>
  <si>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</si>
  <si>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</si>
  <si>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</si>
  <si>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</si>
  <si>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</si>
  <si>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</si>
  <si>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</si>
  <si>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</si>
  <si>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</si>
  <si>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</si>
  <si>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</si>
  <si>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</si>
  <si>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</si>
  <si>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</si>
  <si>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</si>
  <si>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</si>
  <si>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</si>
  <si>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</si>
  <si>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</si>
  <si>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</si>
  <si>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</si>
  <si>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</si>
  <si>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</si>
  <si>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</si>
  <si>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</si>
  <si>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</si>
  <si>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</si>
  <si>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</si>
  <si>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</si>
  <si>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</si>
  <si>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</si>
  <si>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</si>
  <si>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</si>
  <si>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</si>
  <si>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</si>
  <si>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</si>
  <si>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</si>
  <si>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</si>
  <si>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</si>
  <si>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</si>
  <si>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</si>
  <si>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</si>
  <si>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</si>
  <si>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</si>
  <si>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</si>
  <si>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</si>
  <si>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</si>
  <si>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</si>
  <si>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</si>
  <si>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</si>
  <si>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</si>
  <si>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</si>
  <si>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</si>
  <si>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</si>
  <si>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</si>
  <si>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</si>
  <si>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</si>
  <si>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</si>
  <si>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</si>
  <si>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</si>
  <si>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</si>
  <si>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</si>
  <si>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</si>
  <si>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</si>
  <si>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</si>
  <si>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</si>
  <si>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</si>
  <si>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</si>
  <si>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</si>
  <si>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</si>
  <si>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</si>
  <si>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</si>
  <si>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</si>
  <si>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</si>
  <si>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</si>
  <si>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</si>
  <si>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</si>
  <si>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</si>
  <si>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</si>
  <si>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</si>
  <si>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</si>
  <si>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</si>
  <si>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</si>
  <si>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</si>
  <si>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</si>
  <si>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</si>
  <si>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</si>
  <si>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</si>
  <si>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</si>
  <si>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</si>
  <si>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</si>
  <si>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</si>
  <si>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</si>
  <si>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</si>
  <si>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</si>
  <si>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</si>
  <si>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</si>
  <si>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</si>
  <si>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</si>
  <si>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</si>
  <si>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</si>
  <si>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</si>
  <si>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</si>
  <si>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</si>
  <si>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</si>
  <si>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</si>
  <si>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</si>
  <si>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</si>
  <si>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</si>
  <si>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</si>
  <si>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</si>
  <si>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</si>
  <si>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</si>
  <si>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</si>
  <si>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</si>
  <si>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</si>
  <si>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</si>
  <si>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</si>
  <si>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</si>
  <si>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</si>
  <si>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</si>
  <si>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</si>
  <si>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</si>
  <si>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</si>
  <si>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</si>
  <si>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</si>
  <si>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</si>
  <si>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</si>
  <si>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</si>
  <si>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</si>
  <si>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</si>
  <si>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</si>
  <si>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</si>
  <si>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</si>
  <si>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</si>
  <si>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</si>
  <si>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</si>
  <si>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</si>
  <si>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</si>
  <si>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</si>
  <si>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</si>
  <si>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</si>
  <si>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</si>
  <si>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</si>
  <si>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</si>
  <si>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</si>
  <si>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</si>
  <si>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</si>
  <si>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</si>
  <si>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</si>
  <si>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</si>
  <si>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</si>
  <si>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</si>
  <si>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</si>
  <si>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</si>
  <si>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</si>
  <si>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</si>
  <si>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</si>
  <si>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</si>
  <si>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</si>
  <si>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</si>
  <si>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</si>
  <si>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</si>
  <si>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</si>
  <si>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</si>
  <si>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</si>
  <si>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</si>
  <si>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</si>
  <si>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</si>
  <si>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</si>
  <si>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</si>
  <si>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</si>
  <si>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</si>
  <si>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</si>
  <si>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</si>
  <si>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</si>
  <si>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</si>
  <si>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</si>
  <si>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</si>
  <si>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</si>
  <si>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</si>
  <si>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</si>
  <si>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</si>
  <si>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</si>
  <si>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</si>
  <si>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</si>
  <si>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</si>
  <si>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</si>
  <si>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</si>
  <si>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</si>
  <si>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</si>
  <si>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</si>
  <si>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</si>
  <si>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</si>
  <si>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</si>
  <si>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</si>
  <si>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</si>
  <si>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</si>
  <si>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</si>
  <si>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</si>
  <si>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</si>
  <si>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</si>
  <si>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</si>
  <si>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</si>
  <si>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</si>
  <si>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</si>
  <si>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</si>
  <si>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</si>
  <si>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</si>
  <si>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</si>
  <si>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</si>
  <si>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</si>
  <si>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</si>
  <si>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</si>
  <si>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</si>
  <si>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</si>
  <si>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</si>
  <si>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</si>
  <si>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</si>
  <si>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</si>
  <si>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</si>
  <si>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</si>
  <si>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</si>
  <si>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</si>
  <si>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</si>
  <si>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</si>
  <si>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</si>
  <si>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</si>
  <si>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</si>
  <si>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</si>
  <si>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</si>
  <si>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</si>
  <si>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</si>
  <si>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</si>
  <si>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</si>
  <si>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</si>
  <si>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</si>
  <si>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</si>
  <si>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</si>
  <si>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</si>
  <si>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</si>
  <si>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</si>
  <si>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</si>
  <si>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</si>
  <si>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</si>
  <si>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</si>
  <si>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</si>
  <si>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</si>
  <si>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</si>
  <si>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</si>
  <si>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</si>
  <si>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</si>
  <si>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</si>
  <si>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</si>
  <si>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</si>
  <si>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</si>
  <si>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</si>
  <si>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</si>
  <si>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</si>
  <si>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</si>
  <si>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</si>
  <si>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</si>
  <si>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</si>
  <si>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</si>
  <si>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</si>
  <si>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</si>
  <si>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</si>
  <si>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</si>
  <si>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</si>
  <si>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</si>
  <si>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</si>
  <si>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</si>
  <si>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</si>
  <si>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</si>
  <si>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</si>
  <si>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</si>
  <si>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</si>
  <si>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</si>
  <si>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</si>
  <si>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</si>
  <si>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</si>
  <si>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</si>
  <si>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</si>
  <si>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</si>
  <si>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</si>
  <si>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</si>
  <si>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</si>
  <si>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</si>
  <si>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</si>
  <si>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</si>
  <si>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</si>
  <si>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</si>
  <si>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</si>
  <si>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</si>
  <si>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</si>
  <si>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</si>
  <si>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</si>
  <si>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</si>
  <si>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</si>
  <si>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</si>
  <si>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</si>
  <si>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</si>
  <si>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</si>
  <si>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</si>
  <si>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</si>
  <si>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</si>
  <si>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</si>
  <si>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</si>
  <si>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</si>
  <si>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</si>
  <si>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</si>
  <si>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</si>
  <si>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</si>
  <si>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</si>
  <si>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</si>
  <si>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</si>
  <si>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</si>
  <si>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</si>
  <si>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</si>
  <si>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</si>
  <si>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</si>
  <si>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</si>
  <si>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</si>
  <si>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</si>
  <si>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</si>
  <si>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</si>
  <si>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</si>
  <si>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</si>
  <si>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</si>
  <si>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</si>
  <si>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</si>
  <si>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</si>
  <si>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</si>
  <si>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</si>
  <si>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</si>
  <si>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</si>
  <si>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</si>
  <si>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</si>
  <si>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</si>
  <si>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</si>
  <si>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</si>
  <si>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</si>
  <si>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</si>
  <si>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</si>
  <si>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</si>
  <si>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</si>
  <si>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</si>
  <si>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</si>
  <si>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</si>
  <si>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</si>
  <si>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</si>
  <si>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</si>
  <si>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</si>
  <si>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</si>
  <si>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</si>
  <si>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</si>
  <si>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</si>
  <si>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</si>
  <si>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</si>
  <si>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</si>
  <si>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</si>
  <si>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</si>
  <si>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</si>
  <si>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</si>
  <si>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</si>
  <si>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</si>
  <si>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</si>
  <si>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</si>
  <si>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</si>
  <si>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</si>
  <si>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</si>
  <si>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</si>
  <si>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</si>
  <si>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</si>
  <si>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</si>
  <si>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</si>
  <si>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</si>
  <si>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</si>
  <si>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</si>
  <si>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</si>
  <si>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</si>
  <si>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</si>
  <si>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</si>
  <si>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</si>
  <si>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</si>
  <si>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</si>
  <si>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</si>
  <si>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</si>
  <si>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</si>
  <si>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</si>
  <si>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</si>
  <si>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</si>
  <si>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</si>
  <si>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</si>
  <si>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</si>
  <si>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</si>
  <si>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</si>
  <si>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</si>
  <si>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</si>
  <si>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</si>
  <si>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</si>
  <si>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</si>
  <si>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</si>
  <si>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</si>
  <si>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</si>
  <si>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</si>
  <si>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</si>
  <si>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</si>
  <si>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</si>
  <si>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</si>
  <si>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</si>
  <si>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</si>
  <si>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</si>
  <si>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</si>
  <si>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</si>
  <si>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</si>
  <si>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</si>
  <si>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</si>
  <si>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</si>
  <si>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</si>
  <si>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</si>
  <si>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</si>
  <si>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</si>
  <si>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</si>
  <si>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</si>
  <si>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</si>
  <si>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</si>
  <si>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</si>
  <si>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</si>
  <si>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</si>
  <si>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</si>
  <si>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</si>
  <si>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</si>
  <si>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</si>
  <si>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</si>
  <si>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</si>
  <si>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</si>
  <si>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</si>
  <si>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</si>
  <si>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</si>
  <si>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</si>
  <si>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</si>
  <si>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</si>
  <si>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</si>
  <si>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</si>
  <si>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</si>
  <si>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</si>
  <si>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</si>
  <si>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</si>
  <si>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</si>
  <si>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</si>
  <si>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</si>
  <si>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</si>
  <si>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</si>
  <si>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</si>
  <si>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</si>
  <si>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</si>
  <si>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</si>
  <si>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</si>
  <si>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</si>
  <si>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</si>
  <si>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</si>
  <si>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</si>
  <si>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</si>
  <si>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</si>
  <si>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</si>
  <si>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</si>
  <si>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</si>
  <si>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</si>
  <si>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</si>
  <si>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</si>
  <si>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</si>
  <si>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</si>
  <si>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</si>
  <si>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</si>
  <si>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</si>
  <si>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</si>
  <si>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</si>
  <si>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</si>
  <si>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</si>
  <si>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</si>
  <si>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</si>
  <si>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</si>
  <si>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</si>
  <si>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</si>
  <si>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</si>
  <si>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</si>
  <si>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</si>
  <si>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</si>
  <si>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</si>
  <si>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</si>
  <si>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</si>
  <si>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</si>
  <si>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</si>
  <si>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</si>
  <si>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</si>
  <si>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</si>
  <si>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</si>
  <si>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</si>
  <si>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</si>
  <si>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</si>
  <si>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</si>
  <si>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</si>
  <si>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</si>
  <si>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</si>
  <si>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</si>
  <si>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</si>
  <si>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</si>
  <si>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</si>
  <si>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</si>
  <si>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</si>
  <si>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</si>
  <si>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</si>
  <si>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</si>
  <si>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</si>
  <si>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</si>
  <si>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</si>
  <si>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</si>
  <si>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</si>
  <si>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</si>
  <si>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</si>
  <si>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</si>
  <si>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</si>
  <si>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</si>
  <si>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</si>
  <si>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</si>
  <si>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</si>
  <si>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</si>
  <si>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</si>
  <si>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</si>
  <si>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</si>
  <si>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</si>
  <si>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</si>
  <si>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</si>
  <si>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</si>
  <si>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</si>
  <si>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</si>
  <si>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</si>
  <si>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</si>
  <si>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</si>
  <si>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</si>
  <si>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</si>
  <si>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</si>
  <si>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</si>
  <si>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</si>
  <si>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</si>
  <si>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</si>
  <si>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</si>
  <si>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</si>
  <si>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</si>
  <si>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</si>
  <si>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</si>
  <si>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</si>
  <si>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</si>
  <si>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</si>
  <si>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</si>
  <si>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</si>
  <si>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</si>
  <si>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</si>
  <si>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</si>
  <si>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</si>
  <si>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</si>
  <si>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</si>
  <si>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</si>
  <si>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</si>
  <si>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</si>
  <si>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</si>
  <si>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</si>
  <si>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</si>
  <si>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</si>
  <si>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</si>
  <si>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</si>
  <si>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</si>
  <si>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</si>
  <si>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</si>
  <si>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</si>
  <si>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</si>
  <si>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</si>
  <si>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</si>
  <si>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</si>
  <si>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</si>
  <si>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</si>
  <si>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</si>
  <si>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</si>
  <si>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</si>
  <si>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</si>
  <si>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</si>
  <si>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</si>
  <si>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</si>
  <si>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</si>
  <si>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</si>
  <si>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</si>
  <si>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</si>
  <si>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</si>
  <si>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</si>
  <si>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</si>
  <si>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</si>
  <si>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</si>
  <si>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</si>
  <si>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</si>
  <si>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</si>
  <si>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</si>
  <si>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</si>
  <si>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</si>
  <si>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</si>
  <si>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</si>
  <si>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</si>
  <si>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</si>
  <si>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</si>
  <si>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</si>
  <si>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</si>
  <si>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</si>
  <si>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</si>
  <si>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</si>
  <si>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</si>
  <si>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</si>
  <si>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</si>
  <si>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</si>
  <si>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</si>
  <si>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</si>
  <si>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</si>
  <si>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</si>
  <si>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</si>
  <si>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</si>
  <si>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</si>
  <si>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</si>
  <si>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</si>
  <si>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</si>
  <si>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</si>
  <si>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</si>
  <si>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</si>
  <si>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</si>
  <si>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</si>
  <si>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</si>
  <si>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</si>
  <si>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</si>
  <si>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</si>
  <si>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</si>
  <si>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</si>
  <si>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</si>
  <si>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</si>
  <si>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</si>
  <si>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</si>
  <si>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</si>
  <si>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</si>
  <si>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</si>
  <si>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</si>
  <si>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</si>
  <si>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</si>
  <si>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</si>
  <si>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</si>
  <si>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</si>
  <si>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</si>
  <si>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</si>
  <si>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</si>
  <si>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</si>
  <si>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</si>
  <si>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</si>
  <si>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</si>
  <si>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</si>
  <si>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</si>
  <si>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</si>
  <si>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</si>
  <si>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</si>
  <si>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</si>
  <si>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</si>
  <si>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</si>
  <si>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</si>
  <si>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</si>
  <si>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</si>
  <si>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</si>
  <si>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</si>
  <si>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</si>
  <si>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</si>
  <si>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</si>
  <si>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</si>
  <si>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</si>
  <si>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</si>
  <si>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</si>
  <si>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</si>
  <si>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</si>
  <si>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</si>
  <si>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</si>
  <si>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</si>
  <si>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</si>
  <si>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</si>
  <si>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</si>
  <si>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</si>
  <si>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</si>
  <si>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</si>
  <si>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</si>
  <si>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</si>
  <si>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</si>
  <si>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</si>
  <si>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</si>
  <si>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</si>
  <si>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</si>
  <si>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</si>
  <si>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</si>
  <si>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</si>
  <si>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</si>
  <si>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</si>
  <si>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</si>
  <si>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</si>
  <si>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</si>
  <si>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</si>
  <si>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</si>
  <si>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</si>
  <si>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</si>
  <si>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</si>
  <si>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</si>
  <si>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</si>
  <si>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</si>
  <si>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</si>
  <si>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</si>
  <si>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</si>
  <si>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</si>
  <si>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</si>
  <si>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</si>
  <si>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</si>
  <si>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</si>
  <si>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</si>
  <si>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</si>
  <si>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</si>
  <si>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</si>
  <si>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</si>
  <si>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</si>
  <si>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</si>
  <si>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</si>
  <si>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</si>
  <si>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</si>
  <si>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</si>
  <si>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</si>
  <si>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</si>
  <si>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</si>
  <si>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</si>
  <si>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</si>
  <si>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</si>
  <si>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</si>
  <si>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</si>
  <si>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</si>
  <si>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</si>
  <si>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</si>
  <si>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</si>
  <si>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</si>
  <si>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</si>
  <si>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</si>
  <si>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</si>
  <si>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</si>
  <si>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</si>
  <si>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</si>
  <si>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</si>
  <si>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</si>
  <si>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</si>
  <si>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</si>
  <si>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</si>
  <si>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</si>
  <si>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</si>
  <si>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</si>
  <si>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</si>
  <si>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</si>
  <si>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</si>
  <si>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</si>
  <si>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</si>
  <si>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</si>
  <si>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</si>
  <si>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</si>
  <si>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</si>
  <si>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</si>
  <si>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</si>
  <si>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</si>
  <si>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</si>
  <si>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</si>
  <si>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</si>
  <si>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</si>
  <si>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</si>
  <si>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</si>
  <si>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</si>
  <si>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</si>
  <si>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</si>
  <si>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</si>
  <si>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</si>
  <si>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</si>
  <si>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</si>
  <si>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</si>
  <si>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</si>
  <si>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</si>
  <si>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</si>
  <si>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</si>
  <si>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</si>
  <si>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</si>
  <si>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</si>
  <si>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</si>
  <si>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</si>
  <si>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</si>
  <si>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</si>
  <si>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</si>
  <si>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</si>
  <si>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</si>
  <si>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</si>
  <si>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</si>
  <si>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</si>
  <si>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</si>
  <si>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</si>
  <si>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</si>
  <si>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</si>
  <si>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</si>
  <si>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</si>
  <si>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</si>
  <si>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</si>
  <si>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</si>
  <si>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</si>
  <si>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</si>
  <si>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</si>
  <si>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</si>
  <si>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</si>
  <si>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</si>
  <si>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</si>
  <si>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</si>
  <si>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</si>
  <si>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</si>
  <si>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</si>
  <si>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</si>
  <si>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</si>
  <si>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</si>
  <si>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</si>
  <si>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</si>
  <si>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</si>
  <si>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</si>
  <si>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</si>
  <si>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</si>
  <si>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</si>
  <si>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</si>
  <si>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</si>
  <si>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</si>
  <si>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</si>
  <si>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</si>
  <si>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</si>
  <si>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</si>
  <si>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</si>
  <si>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</si>
  <si>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</si>
  <si>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</si>
  <si>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</si>
  <si>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</si>
  <si>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</si>
  <si>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</si>
  <si>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</si>
  <si>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</si>
  <si>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</si>
  <si>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</si>
  <si>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</si>
  <si>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</si>
  <si>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</si>
  <si>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</si>
  <si>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</si>
  <si>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</si>
  <si>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</si>
  <si>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</si>
  <si>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</si>
  <si>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</si>
  <si>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</si>
  <si>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</si>
  <si>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</si>
  <si>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</si>
  <si>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</si>
  <si>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</si>
  <si>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</si>
  <si>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</si>
  <si>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</si>
  <si>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</si>
  <si>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</si>
  <si>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</si>
  <si>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</si>
  <si>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</si>
  <si>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</si>
  <si>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</si>
  <si>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</si>
  <si>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</si>
  <si>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</si>
  <si>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</si>
  <si>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</si>
  <si>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</si>
  <si>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</si>
  <si>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</si>
  <si>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</si>
  <si>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</si>
  <si>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</si>
  <si>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</si>
  <si>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</si>
  <si>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</si>
  <si>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</si>
  <si>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</si>
  <si>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</si>
  <si>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</si>
  <si>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</si>
  <si>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</si>
  <si>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</si>
  <si>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</si>
  <si>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</si>
  <si>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</si>
  <si>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</si>
  <si>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</si>
  <si>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</si>
  <si>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</si>
  <si>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</si>
  <si>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</si>
  <si>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</si>
  <si>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</si>
  <si>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</si>
  <si>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</si>
  <si>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</si>
  <si>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</si>
  <si>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</si>
  <si>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</si>
  <si>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</si>
  <si>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</si>
  <si>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</si>
  <si>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</si>
  <si>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</si>
  <si>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</si>
  <si>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</si>
  <si>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</si>
  <si>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</si>
  <si>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</si>
  <si>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</si>
  <si>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</si>
  <si>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</si>
  <si>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</si>
  <si>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</si>
  <si>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</si>
  <si>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</si>
  <si>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</si>
  <si>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</si>
  <si>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</si>
  <si>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</si>
  <si>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</si>
  <si>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</si>
  <si>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</si>
  <si>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</si>
  <si>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</si>
  <si>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</si>
  <si>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</si>
  <si>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</si>
  <si>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</si>
  <si>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</si>
  <si>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</si>
  <si>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</si>
  <si>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</si>
  <si>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</si>
  <si>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</si>
  <si>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</si>
  <si>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</si>
  <si>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</si>
  <si>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</si>
  <si>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</si>
  <si>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</si>
  <si>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</si>
  <si>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</si>
  <si>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</si>
  <si>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</si>
  <si>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</si>
  <si>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</si>
  <si>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</si>
  <si>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</si>
  <si>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</si>
  <si>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</si>
  <si>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</si>
  <si>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</si>
  <si>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</si>
  <si>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</si>
  <si>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</si>
  <si>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</si>
  <si>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</si>
  <si>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</si>
  <si>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</si>
  <si>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</si>
  <si>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</si>
  <si>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</si>
  <si>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</si>
  <si>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</si>
  <si>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</si>
  <si>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</si>
  <si>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</si>
  <si>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</si>
  <si>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</si>
  <si>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</si>
  <si>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</si>
  <si>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</si>
  <si>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</si>
  <si>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</si>
  <si>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</si>
  <si>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</si>
  <si>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</si>
  <si>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</si>
  <si>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</si>
  <si>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</si>
  <si>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</si>
  <si>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</si>
  <si>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</si>
  <si>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</si>
  <si>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</si>
  <si>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</si>
  <si>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</si>
  <si>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</si>
  <si>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</si>
  <si>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</si>
  <si>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</si>
  <si>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</si>
  <si>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</si>
  <si>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</si>
  <si>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</si>
  <si>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</si>
  <si>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</si>
  <si>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</si>
  <si>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</si>
  <si>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</si>
  <si>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</si>
  <si>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</si>
  <si>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</si>
  <si>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</si>
  <si>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</si>
  <si>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</si>
  <si>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</si>
  <si>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</si>
  <si>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</si>
  <si>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</si>
  <si>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</si>
  <si>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</si>
  <si>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</si>
  <si>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</si>
  <si>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</si>
  <si>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</si>
  <si>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</si>
  <si>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</si>
  <si>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</si>
  <si>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</si>
  <si>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</si>
  <si>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</si>
  <si>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</si>
  <si>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</si>
  <si>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</si>
  <si>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</si>
  <si>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</si>
  <si>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</si>
  <si>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</si>
  <si>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</si>
  <si>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</si>
  <si>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</si>
  <si>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</si>
  <si>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</si>
  <si>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</si>
  <si>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</si>
  <si>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</si>
  <si>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</si>
  <si>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</si>
  <si>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</si>
  <si>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</si>
  <si>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</si>
  <si>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</si>
  <si>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</si>
  <si>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</si>
  <si>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</si>
  <si>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</si>
  <si>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</si>
  <si>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</si>
  <si>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</si>
  <si>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</si>
  <si>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</si>
  <si>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</si>
  <si>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</si>
  <si>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</si>
  <si>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</si>
  <si>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</si>
  <si>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</si>
  <si>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</si>
  <si>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</si>
  <si>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</si>
  <si>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</si>
  <si>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</si>
  <si>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</si>
  <si>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</si>
  <si>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</si>
  <si>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</si>
  <si>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</si>
  <si>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</si>
  <si>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</si>
  <si>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</si>
  <si>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</si>
  <si>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</si>
  <si>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</si>
  <si>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</si>
  <si>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</si>
  <si>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</si>
  <si>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</si>
  <si>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</si>
  <si>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</si>
  <si>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</si>
  <si>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</si>
  <si>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</si>
  <si>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</si>
  <si>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</si>
  <si>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</si>
  <si>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</si>
  <si>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</si>
  <si>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</si>
  <si>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</si>
  <si>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</si>
  <si>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</si>
  <si>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</si>
  <si>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</si>
  <si>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</si>
  <si>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</si>
  <si>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</si>
  <si>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</si>
  <si>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</si>
  <si>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</si>
  <si>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</si>
  <si>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</si>
  <si>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</si>
  <si>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</si>
  <si>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</si>
  <si>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</si>
  <si>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</si>
  <si>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</si>
  <si>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</si>
  <si>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</si>
  <si>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</si>
  <si>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</si>
  <si>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</si>
  <si>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</si>
  <si>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</si>
  <si>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</si>
  <si>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</si>
  <si>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</si>
  <si>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</si>
  <si>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</si>
  <si>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</si>
  <si>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</si>
  <si>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</si>
  <si>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</si>
  <si>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</si>
  <si>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</si>
  <si>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</si>
  <si>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</si>
  <si>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</si>
  <si>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</si>
  <si>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</si>
  <si>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</si>
  <si>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</si>
  <si>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</si>
  <si>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</si>
  <si>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</si>
  <si>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</si>
  <si>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</si>
  <si>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</si>
  <si>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</si>
  <si>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</si>
  <si>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</si>
  <si>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</si>
  <si>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</si>
  <si>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</si>
  <si>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</si>
  <si>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</si>
  <si>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</si>
  <si>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</si>
  <si>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</si>
  <si>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</si>
  <si>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</si>
  <si>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</si>
  <si>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</si>
  <si>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</si>
  <si>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</si>
  <si>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</si>
  <si>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</si>
  <si>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</si>
  <si>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</si>
  <si>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</si>
  <si>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</si>
  <si>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</si>
  <si>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</si>
  <si>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</si>
  <si>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</si>
  <si>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</si>
  <si>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</si>
  <si>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</si>
  <si>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</si>
  <si>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</si>
  <si>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</si>
  <si>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</si>
  <si>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</si>
  <si>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</si>
  <si>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</si>
  <si>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</si>
  <si>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</si>
  <si>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</si>
  <si>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</si>
  <si>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</si>
  <si>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</si>
  <si>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</si>
  <si>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</si>
  <si>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</si>
  <si>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</si>
  <si>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</si>
  <si>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</si>
  <si>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</si>
  <si>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</si>
  <si>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</si>
  <si>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</si>
  <si>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</si>
  <si>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</si>
  <si>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</si>
  <si>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</si>
  <si>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</si>
  <si>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</si>
  <si>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</si>
  <si>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</si>
  <si>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</si>
  <si>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</si>
  <si>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</si>
  <si>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</si>
  <si>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</si>
  <si>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</si>
  <si>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</si>
  <si>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</si>
  <si>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</si>
  <si>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</si>
  <si>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</si>
  <si>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</si>
  <si>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</si>
  <si>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</si>
  <si>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</si>
  <si>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</si>
  <si>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</si>
  <si>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</si>
  <si>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</si>
  <si>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</si>
  <si>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</si>
  <si>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</si>
  <si>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</si>
  <si>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</si>
  <si>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</si>
  <si>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</si>
  <si>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</si>
  <si>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</si>
  <si>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</si>
  <si>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</si>
  <si>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</si>
  <si>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</si>
  <si>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</si>
  <si>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</si>
  <si>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</si>
  <si>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</si>
  <si>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</si>
  <si>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</si>
  <si>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</si>
  <si>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</si>
  <si>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</si>
  <si>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</si>
  <si>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</si>
  <si>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</si>
  <si>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</si>
  <si>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</si>
  <si>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</si>
  <si>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</si>
  <si>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</si>
  <si>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</si>
  <si>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</si>
  <si>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</si>
  <si>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</si>
  <si>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</si>
  <si>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</si>
  <si>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</si>
  <si>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</si>
  <si>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</si>
  <si>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</si>
  <si>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</si>
  <si>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</si>
  <si>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</si>
  <si>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</si>
  <si>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</si>
  <si>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</si>
  <si>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</si>
  <si>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</si>
  <si>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</si>
  <si>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</si>
  <si>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</si>
  <si>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</si>
  <si>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</si>
  <si>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</si>
  <si>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</si>
  <si>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</si>
  <si>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</si>
  <si>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</si>
  <si>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</si>
  <si>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</si>
  <si>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</si>
  <si>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</si>
  <si>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</si>
  <si>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</si>
  <si>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</si>
  <si>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</si>
  <si>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</si>
  <si>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</si>
  <si>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</si>
  <si>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</si>
  <si>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</si>
  <si>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</si>
  <si>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</si>
  <si>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</si>
  <si>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</si>
  <si>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</si>
  <si>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</si>
  <si>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</si>
  <si>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</si>
  <si>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</si>
  <si>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</si>
  <si>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</si>
  <si>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</si>
  <si>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</si>
  <si>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</si>
  <si>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</si>
  <si>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</si>
  <si>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</si>
  <si>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</si>
  <si>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</si>
  <si>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</si>
  <si>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</si>
  <si>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</si>
  <si>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</si>
  <si>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</si>
  <si>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</si>
  <si>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</si>
  <si>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</si>
  <si>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</si>
  <si>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</si>
  <si>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</si>
  <si>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</si>
  <si>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</si>
  <si>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</si>
  <si>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</si>
  <si>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</si>
  <si>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</si>
  <si>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</si>
  <si>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</si>
  <si>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</si>
  <si>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</si>
  <si>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</si>
  <si>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</si>
  <si>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</si>
  <si>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</si>
  <si>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</si>
  <si>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</si>
  <si>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</si>
  <si>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</si>
  <si>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</si>
  <si>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</si>
  <si>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</si>
  <si>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</si>
  <si>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</si>
  <si>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</si>
  <si>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</si>
  <si>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</si>
  <si>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</si>
  <si>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</si>
  <si>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</si>
  <si>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</si>
  <si>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</si>
  <si>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</si>
  <si>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</si>
  <si>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</si>
  <si>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</si>
  <si>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</si>
  <si>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</si>
  <si>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</si>
  <si>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</si>
  <si>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</si>
  <si>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</si>
  <si>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</si>
  <si>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</si>
  <si>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</si>
  <si>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</si>
  <si>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</si>
  <si>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</si>
  <si>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</si>
  <si>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</si>
  <si>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</si>
  <si>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</si>
  <si>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</si>
  <si>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</si>
  <si>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</si>
  <si>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</si>
  <si>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</si>
  <si>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</si>
  <si>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</si>
  <si>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</si>
  <si>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</si>
  <si>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</si>
  <si>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</si>
  <si>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</si>
  <si>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</si>
  <si>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</si>
  <si>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</si>
  <si>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</si>
  <si>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</si>
  <si>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</si>
  <si>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</si>
  <si>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</si>
  <si>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</si>
  <si>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</si>
  <si>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</si>
  <si>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</si>
  <si>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</si>
  <si>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</si>
  <si>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</si>
  <si>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</si>
  <si>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</si>
  <si>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</si>
  <si>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</si>
  <si>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</si>
  <si>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</si>
  <si>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</si>
  <si>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</si>
  <si>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</si>
  <si>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</si>
  <si>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</si>
  <si>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</si>
  <si>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</si>
  <si>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</si>
  <si>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</si>
  <si>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</si>
  <si>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</si>
  <si>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</si>
  <si>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</si>
  <si>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</si>
  <si>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</si>
  <si>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</si>
  <si>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</si>
  <si>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</si>
  <si>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</si>
  <si>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</si>
  <si>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</si>
  <si>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</si>
  <si>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</si>
  <si>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</si>
  <si>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</si>
  <si>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</si>
  <si>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</si>
  <si>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</si>
  <si>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</si>
  <si>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</si>
  <si>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</si>
  <si>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</si>
  <si>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</si>
  <si>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</si>
  <si>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</si>
  <si>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</si>
  <si>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</si>
  <si>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</si>
  <si>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</si>
  <si>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</si>
  <si>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</si>
  <si>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</si>
  <si>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</si>
  <si>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</si>
  <si>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</si>
  <si>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</si>
  <si>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</si>
  <si>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</si>
  <si>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</si>
  <si>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</si>
  <si>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</si>
  <si>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</si>
  <si>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</si>
  <si>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</si>
  <si>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</si>
  <si>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</si>
  <si>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</si>
  <si>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</si>
  <si>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</si>
  <si>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</si>
  <si>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</si>
  <si>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</si>
  <si>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</si>
  <si>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</si>
  <si>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</si>
  <si>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</si>
  <si>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</si>
  <si>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</si>
  <si>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</si>
  <si>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</si>
  <si>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</si>
  <si>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</si>
  <si>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</si>
  <si>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</si>
  <si>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</si>
  <si>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</si>
  <si>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</si>
  <si>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</si>
  <si>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</si>
  <si>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</si>
  <si>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</si>
  <si>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</si>
  <si>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</si>
  <si>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</si>
  <si>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</si>
  <si>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</si>
  <si>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</si>
  <si>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</si>
  <si>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</si>
  <si>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</si>
  <si>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</si>
  <si>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</si>
  <si>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</si>
  <si>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</si>
  <si>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</si>
  <si>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</si>
  <si>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</si>
  <si>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</si>
  <si>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</si>
  <si>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</si>
  <si>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</si>
  <si>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</si>
  <si>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</si>
  <si>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</si>
  <si>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</si>
  <si>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</si>
  <si>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</si>
  <si>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</si>
  <si>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</si>
  <si>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</si>
  <si>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</si>
  <si>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</si>
  <si>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</si>
  <si>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</si>
  <si>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</si>
  <si>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</si>
  <si>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</si>
  <si>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</si>
  <si>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</si>
  <si>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</si>
  <si>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</si>
  <si>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</si>
  <si>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</si>
  <si>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</si>
  <si>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</si>
  <si>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</si>
  <si>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</si>
  <si>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</si>
  <si>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</si>
  <si>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</si>
  <si>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</si>
  <si>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</si>
  <si>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</si>
  <si>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</si>
  <si>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</si>
  <si>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</si>
  <si>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</si>
  <si>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</si>
  <si>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</si>
  <si>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</si>
  <si>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</si>
  <si>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</si>
  <si>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</si>
  <si>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</si>
  <si>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</si>
  <si>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</si>
  <si>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</si>
  <si>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</si>
  <si>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</si>
  <si>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</si>
  <si>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</si>
  <si>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</si>
  <si>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</si>
  <si>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</si>
  <si>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</si>
  <si>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</si>
  <si>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</si>
  <si>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</si>
  <si>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</si>
  <si>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</si>
  <si>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</si>
  <si>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</si>
  <si>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</si>
  <si>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</si>
  <si>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</si>
  <si>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</si>
  <si>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</si>
  <si>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</si>
  <si>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</si>
  <si>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</si>
  <si>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</si>
  <si>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</si>
  <si>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</si>
  <si>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</si>
  <si>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</si>
  <si>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</si>
  <si>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</si>
  <si>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</si>
  <si>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</si>
  <si>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</si>
  <si>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</si>
  <si>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</si>
  <si>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</si>
  <si>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</si>
  <si>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</si>
  <si>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</si>
  <si>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</si>
  <si>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</si>
  <si>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</si>
  <si>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</si>
  <si>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</si>
  <si>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</si>
  <si>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</si>
  <si>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</si>
  <si>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</si>
  <si>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</si>
  <si>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</si>
  <si>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</si>
  <si>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</si>
  <si>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</si>
  <si>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</si>
  <si>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</si>
  <si>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</si>
  <si>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</si>
  <si>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</si>
  <si>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</si>
  <si>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</si>
  <si>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</si>
  <si>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</si>
  <si>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</si>
  <si>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</si>
  <si>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</si>
  <si>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</si>
  <si>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</si>
  <si>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</si>
  <si>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</si>
  <si>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</si>
  <si>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</si>
  <si>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</si>
  <si>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</si>
  <si>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</si>
  <si>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</si>
  <si>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</si>
  <si>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</si>
  <si>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</si>
  <si>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</si>
  <si>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</si>
  <si>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</si>
  <si>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</si>
  <si>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</si>
  <si>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</si>
  <si>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</si>
  <si>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</si>
  <si>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</si>
  <si>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</si>
  <si>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</si>
  <si>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</si>
  <si>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</si>
  <si>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</si>
  <si>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</si>
  <si>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</si>
  <si>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</si>
  <si>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</si>
  <si>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</si>
  <si>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</si>
  <si>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</si>
  <si>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</si>
  <si>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</si>
  <si>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</si>
  <si>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</si>
  <si>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</si>
  <si>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</si>
  <si>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</si>
  <si>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</si>
  <si>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</si>
  <si>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</si>
  <si>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</si>
  <si>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</si>
  <si>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</si>
  <si>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</si>
  <si>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</si>
  <si>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</si>
  <si>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</si>
  <si>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</si>
  <si>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</si>
  <si>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</si>
  <si>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</si>
  <si>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</si>
  <si>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</si>
  <si>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</si>
  <si>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</si>
  <si>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</si>
  <si>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</si>
  <si>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</si>
  <si>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</si>
  <si>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</si>
  <si>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</si>
  <si>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</si>
  <si>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</si>
  <si>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</si>
  <si>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</si>
  <si>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</si>
  <si>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</si>
  <si>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</si>
  <si>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</si>
  <si>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</si>
  <si>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</si>
  <si>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</si>
  <si>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</si>
  <si>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</si>
  <si>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</si>
  <si>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</si>
  <si>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</si>
  <si>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</si>
  <si>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</si>
  <si>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</si>
  <si>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</si>
  <si>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</si>
  <si>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</si>
  <si>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</si>
  <si>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</si>
  <si>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</si>
  <si>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</si>
  <si>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</si>
  <si>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</si>
  <si>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</si>
  <si>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</si>
  <si>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</si>
  <si>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</si>
  <si>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</si>
  <si>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</si>
  <si>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</si>
  <si>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</si>
  <si>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</si>
  <si>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</si>
  <si>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</si>
  <si>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</si>
  <si>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</si>
  <si>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</si>
  <si>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</si>
  <si>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</si>
  <si>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</si>
  <si>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</si>
  <si>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</si>
  <si>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</si>
  <si>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</si>
  <si>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</si>
  <si>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</si>
  <si>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</si>
  <si>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</si>
  <si>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</si>
  <si>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</si>
  <si>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</si>
  <si>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</si>
  <si>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</si>
  <si>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</si>
  <si>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</si>
  <si>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</si>
  <si>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</si>
  <si>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</si>
  <si>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</si>
  <si>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</si>
  <si>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</si>
  <si>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</si>
  <si>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</si>
  <si>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</si>
  <si>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</si>
  <si>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</si>
  <si>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</si>
  <si>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</si>
  <si>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</si>
  <si>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</si>
  <si>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</si>
  <si>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</si>
  <si>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</si>
  <si>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</si>
  <si>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</si>
  <si>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</si>
  <si>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</si>
  <si>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</si>
  <si>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</si>
  <si>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</si>
  <si>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</si>
  <si>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</si>
  <si>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</si>
  <si>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</si>
  <si>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</si>
  <si>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</si>
  <si>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</si>
  <si>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</si>
  <si>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</si>
  <si>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</si>
  <si>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</si>
  <si>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</si>
  <si>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</si>
  <si>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</si>
  <si>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</si>
  <si>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</si>
  <si>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</si>
  <si>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</si>
  <si>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</si>
  <si>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</si>
  <si>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</si>
  <si>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</si>
  <si>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</si>
  <si>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</si>
  <si>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</si>
  <si>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</si>
  <si>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</si>
  <si>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</si>
  <si>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</si>
  <si>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</si>
  <si>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</si>
  <si>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</si>
  <si>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</si>
  <si>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</si>
  <si>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</si>
  <si>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</si>
  <si>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</si>
  <si>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</si>
  <si>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</si>
  <si>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</si>
  <si>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</si>
  <si>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</si>
  <si>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</si>
  <si>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</si>
  <si>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</si>
  <si>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</si>
  <si>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</si>
  <si>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</si>
  <si>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</si>
  <si>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</si>
  <si>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</si>
  <si>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</si>
  <si>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</si>
  <si>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</si>
  <si>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</si>
  <si>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</si>
  <si>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</si>
  <si>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</si>
  <si>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</si>
  <si>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</si>
  <si>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</si>
  <si>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</si>
  <si>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</si>
  <si>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</si>
  <si>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</si>
  <si>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</si>
  <si>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</si>
  <si>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</si>
  <si>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</si>
  <si>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</si>
  <si>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</si>
  <si>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</si>
  <si>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</si>
  <si>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</si>
  <si>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</si>
  <si>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</si>
  <si>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</si>
  <si>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</si>
  <si>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</si>
  <si>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</si>
  <si>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</si>
  <si>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</si>
  <si>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</si>
  <si>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</si>
  <si>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</si>
  <si>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</si>
  <si>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</si>
  <si>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</si>
  <si>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</si>
  <si>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</si>
  <si>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</si>
  <si>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</si>
  <si>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</si>
  <si>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</si>
  <si>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</si>
  <si>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</si>
  <si>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</si>
  <si>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</si>
  <si>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</si>
  <si>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</si>
  <si>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</si>
  <si>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</si>
  <si>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</si>
  <si>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</si>
  <si>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</si>
  <si>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</si>
  <si>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</si>
  <si>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</si>
  <si>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</si>
  <si>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</si>
  <si>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</si>
  <si>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</si>
  <si>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</si>
  <si>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</si>
  <si>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</si>
  <si>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</si>
  <si>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</si>
  <si>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</si>
  <si>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</si>
  <si>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</si>
  <si>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</si>
  <si>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</si>
  <si>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</si>
  <si>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</si>
  <si>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</si>
  <si>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</si>
  <si>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</si>
  <si>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</si>
  <si>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</si>
  <si>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</si>
  <si>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</si>
  <si>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</si>
  <si>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</si>
  <si>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</si>
  <si>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</si>
  <si>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</si>
  <si>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</si>
  <si>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</si>
  <si>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</si>
  <si>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</si>
  <si>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</si>
  <si>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</si>
  <si>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</si>
  <si>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</si>
  <si>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</si>
  <si>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</si>
  <si>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</si>
  <si>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</si>
  <si>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</si>
  <si>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</si>
  <si>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</si>
  <si>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</si>
  <si>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</si>
  <si>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</si>
  <si>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</si>
  <si>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</si>
  <si>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</si>
  <si>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</si>
  <si>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</si>
  <si>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</si>
  <si>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</si>
  <si>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</si>
  <si>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</si>
  <si>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</si>
  <si>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</si>
  <si>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</si>
  <si>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</si>
  <si>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</si>
  <si>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</si>
  <si>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</si>
  <si>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</si>
  <si>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</si>
  <si>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</si>
  <si>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</si>
  <si>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</si>
  <si>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</si>
  <si>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</si>
  <si>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</si>
  <si>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</si>
  <si>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</si>
  <si>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</si>
  <si>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</si>
  <si>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</si>
  <si>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</si>
  <si>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</si>
  <si>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</si>
  <si>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</si>
  <si>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</si>
  <si>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</si>
  <si>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</si>
  <si>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</si>
  <si>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</si>
  <si>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</si>
  <si>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</si>
  <si>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</si>
  <si>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</si>
  <si>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</si>
  <si>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</si>
  <si>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</si>
  <si>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</si>
  <si>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</si>
  <si>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</si>
  <si>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</si>
  <si>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</si>
  <si>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</si>
  <si>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</si>
  <si>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</si>
  <si>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</si>
  <si>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</si>
  <si>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</si>
  <si>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</si>
  <si>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</si>
  <si>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</si>
  <si>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</si>
  <si>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</si>
  <si>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</si>
  <si>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</si>
  <si>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</si>
  <si>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</si>
  <si>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</si>
  <si>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</si>
  <si>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</si>
  <si>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</si>
  <si>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</si>
  <si>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</si>
  <si>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</si>
  <si>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</si>
  <si>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</si>
  <si>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</si>
  <si>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</si>
  <si>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</si>
  <si>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</si>
  <si>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</si>
  <si>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</si>
  <si>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</si>
  <si>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</si>
  <si>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</si>
  <si>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</si>
  <si>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</si>
  <si>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</si>
  <si>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</si>
  <si>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</si>
  <si>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</si>
  <si>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</si>
  <si>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</si>
  <si>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</si>
  <si>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</si>
  <si>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</si>
  <si>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</si>
  <si>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</si>
  <si>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</si>
  <si>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</si>
  <si>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</si>
  <si>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</si>
  <si>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</si>
  <si>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</si>
  <si>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</si>
  <si>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</si>
  <si>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</si>
  <si>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</si>
  <si>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</si>
  <si>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</si>
  <si>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</si>
  <si>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</si>
  <si>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</si>
  <si>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</si>
  <si>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</si>
  <si>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</si>
  <si>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</si>
  <si>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</si>
  <si>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</si>
  <si>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</si>
  <si>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</si>
  <si>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</si>
  <si>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</si>
  <si>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</si>
  <si>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</si>
  <si>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</si>
  <si>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</si>
  <si>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</si>
  <si>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</si>
  <si>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</si>
  <si>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</si>
  <si>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</si>
  <si>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</si>
  <si>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</si>
  <si>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</si>
  <si>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</si>
  <si>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</si>
  <si>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</si>
  <si>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</si>
  <si>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</si>
  <si>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</si>
  <si>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</si>
  <si>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</si>
  <si>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</si>
  <si>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</si>
  <si>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</si>
  <si>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</si>
  <si>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</si>
  <si>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</si>
  <si>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</si>
  <si>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</si>
  <si>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</si>
  <si>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</si>
  <si>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</si>
  <si>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</si>
  <si>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</si>
  <si>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</si>
  <si>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</si>
  <si>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</si>
  <si>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</si>
  <si>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</si>
  <si>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</si>
  <si>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</si>
  <si>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</si>
  <si>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</si>
  <si>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</si>
  <si>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</si>
  <si>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</si>
  <si>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</si>
  <si>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</si>
  <si>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</si>
  <si>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</si>
  <si>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</si>
  <si>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</si>
  <si>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</si>
  <si>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</si>
  <si>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</si>
  <si>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</si>
  <si>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</si>
  <si>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</si>
  <si>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</si>
  <si>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</si>
  <si>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</si>
  <si>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</si>
  <si>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</si>
  <si>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</si>
  <si>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</si>
  <si>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</si>
  <si>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</si>
  <si>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</si>
  <si>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</si>
  <si>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</si>
  <si>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</si>
  <si>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</si>
  <si>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</si>
  <si>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</si>
  <si>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</si>
  <si>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</si>
  <si>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</si>
  <si>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</si>
  <si>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</si>
  <si>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</si>
  <si>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</si>
  <si>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</si>
  <si>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</si>
  <si>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</si>
  <si>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</si>
  <si>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</si>
  <si>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</si>
  <si>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</si>
  <si>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</si>
  <si>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</si>
  <si>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</si>
  <si>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</si>
  <si>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</si>
  <si>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</si>
  <si>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</si>
  <si>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</si>
  <si>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</si>
  <si>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</si>
  <si>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</si>
  <si>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</si>
  <si>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</si>
  <si>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</si>
  <si>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</si>
  <si>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</si>
  <si>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</si>
  <si>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</si>
  <si>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</si>
  <si>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</si>
  <si>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</si>
  <si>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</si>
  <si>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</si>
  <si>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</si>
  <si>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</si>
  <si>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</si>
  <si>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</si>
  <si>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</si>
  <si>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</si>
  <si>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</si>
  <si>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</si>
  <si>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</si>
  <si>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</si>
  <si>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</si>
  <si>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</si>
  <si>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</si>
  <si>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</si>
  <si>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</si>
  <si>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</si>
  <si>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</si>
  <si>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</si>
  <si>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</si>
  <si>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</si>
  <si>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</si>
  <si>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</si>
  <si>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</si>
  <si>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</si>
  <si>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</si>
  <si>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</si>
  <si>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</si>
  <si>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</si>
  <si>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</si>
  <si>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</si>
  <si>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</si>
  <si>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</si>
  <si>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</si>
  <si>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</si>
  <si>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</si>
  <si>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</si>
  <si>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</si>
  <si>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</si>
  <si>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</si>
  <si>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</si>
  <si>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</si>
  <si>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</si>
  <si>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</si>
  <si>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</si>
  <si>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</si>
  <si>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</si>
  <si>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</si>
  <si>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</si>
  <si>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</si>
  <si>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</si>
  <si>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</si>
  <si>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</si>
  <si>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</si>
  <si>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</si>
  <si>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</si>
  <si>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</si>
  <si>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</si>
  <si>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</si>
  <si>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</si>
  <si>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</si>
  <si>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</si>
  <si>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</si>
  <si>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</si>
  <si>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</si>
  <si>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</si>
  <si>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</si>
  <si>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</si>
  <si>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</si>
  <si>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</si>
  <si>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</si>
  <si>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</si>
  <si>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</si>
  <si>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</si>
  <si>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</si>
  <si>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</si>
  <si>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</si>
  <si>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</si>
  <si>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</si>
  <si>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</si>
  <si>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</si>
  <si>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</si>
  <si>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</si>
  <si>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</si>
  <si>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</si>
  <si>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</si>
  <si>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</si>
  <si>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</si>
  <si>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</si>
  <si>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</si>
  <si>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</si>
  <si>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</si>
  <si>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</si>
  <si>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</si>
  <si>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</si>
  <si>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</si>
  <si>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</si>
  <si>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</si>
  <si>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</si>
  <si>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</si>
  <si>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</si>
  <si>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</si>
  <si>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</si>
  <si>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</si>
  <si>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</si>
  <si>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</si>
  <si>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</si>
  <si>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</si>
  <si>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</si>
  <si>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</si>
  <si>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</si>
  <si>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</si>
  <si>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</si>
  <si>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</si>
  <si>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</si>
  <si>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</si>
  <si>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</si>
  <si>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</si>
  <si>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</si>
  <si>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</si>
  <si>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</si>
  <si>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</si>
  <si>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</si>
  <si>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</si>
  <si>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</si>
  <si>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</si>
  <si>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</si>
  <si>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</si>
  <si>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</si>
  <si>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</si>
  <si>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</si>
  <si>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</si>
  <si>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</si>
  <si>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</si>
  <si>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</si>
  <si>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</si>
  <si>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</si>
  <si>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</si>
  <si>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</si>
  <si>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</si>
  <si>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</si>
  <si>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</si>
  <si>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</si>
  <si>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</si>
  <si>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</si>
  <si>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</si>
  <si>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</si>
  <si>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</si>
  <si>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</si>
  <si>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</si>
  <si>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</si>
  <si>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</si>
  <si>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</si>
  <si>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</si>
  <si>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</si>
  <si>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</si>
  <si>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</si>
  <si>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</si>
  <si>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</si>
  <si>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</si>
  <si>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</si>
  <si>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</si>
  <si>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</si>
  <si>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</si>
  <si>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</si>
  <si>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</si>
  <si>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</si>
  <si>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</si>
  <si>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</si>
  <si>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</si>
  <si>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</si>
  <si>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</si>
  <si>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</si>
  <si>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</si>
  <si>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</si>
  <si>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</si>
  <si>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</si>
  <si>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</si>
  <si>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</si>
  <si>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</si>
  <si>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</si>
  <si>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</si>
  <si>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</si>
  <si>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</si>
  <si>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</si>
  <si>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</si>
  <si>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</si>
  <si>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</si>
  <si>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</si>
  <si>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</si>
  <si>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</si>
  <si>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</si>
  <si>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</si>
  <si>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</si>
  <si>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</si>
  <si>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</si>
  <si>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</si>
  <si>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</si>
  <si>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</si>
  <si>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</si>
  <si>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</si>
  <si>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</si>
  <si>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</si>
  <si>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</si>
  <si>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</si>
  <si>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</si>
  <si>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</si>
  <si>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</si>
  <si>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</si>
  <si>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</si>
  <si>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</si>
  <si>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</si>
  <si>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</si>
  <si>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</si>
  <si>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</si>
  <si>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</si>
  <si>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</si>
  <si>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</si>
  <si>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</si>
  <si>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</si>
  <si>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</si>
  <si>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</si>
  <si>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</si>
  <si>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</si>
  <si>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</si>
  <si>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</si>
  <si>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</si>
  <si>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</si>
  <si>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</si>
  <si>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</si>
  <si>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</si>
  <si>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</si>
  <si>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</si>
  <si>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</si>
  <si>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</si>
  <si>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</si>
  <si>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</si>
  <si>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</si>
  <si>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</si>
  <si>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</si>
  <si>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</si>
  <si>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</si>
  <si>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</si>
  <si>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</si>
  <si>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</si>
  <si>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</si>
  <si>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</si>
  <si>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</si>
  <si>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</si>
  <si>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</si>
  <si>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</si>
  <si>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</si>
  <si>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</si>
  <si>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</si>
  <si>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</si>
  <si>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</si>
  <si>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</si>
  <si>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</si>
  <si>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</si>
  <si>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</si>
  <si>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</si>
  <si>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</si>
  <si>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</si>
  <si>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</si>
  <si>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</si>
  <si>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</si>
  <si>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</si>
  <si>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</si>
  <si>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</si>
  <si>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</si>
  <si>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</si>
  <si>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</si>
  <si>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</si>
  <si>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</si>
  <si>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</si>
  <si>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</si>
  <si>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</si>
  <si>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</si>
  <si>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</si>
  <si>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</si>
  <si>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</si>
  <si>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</si>
  <si>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</si>
  <si>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</si>
  <si>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</si>
  <si>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</si>
  <si>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</si>
  <si>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</si>
  <si>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</si>
  <si>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</si>
  <si>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</si>
  <si>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</si>
  <si>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</si>
  <si>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</si>
  <si>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</si>
  <si>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</si>
  <si>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</si>
  <si>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</si>
  <si>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</si>
  <si>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</si>
  <si>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</si>
  <si>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</si>
  <si>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</si>
  <si>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</si>
  <si>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</si>
  <si>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</si>
  <si>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</si>
  <si>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</si>
  <si>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</si>
  <si>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</si>
  <si>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</si>
  <si>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</si>
  <si>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</si>
  <si>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</si>
  <si>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</si>
  <si>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</si>
  <si>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</si>
  <si>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</si>
  <si>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</si>
  <si>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</si>
  <si>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</si>
  <si>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</si>
  <si>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</si>
  <si>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</si>
  <si>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</si>
  <si>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</si>
  <si>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</si>
  <si>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</si>
  <si>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</si>
  <si>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</si>
  <si>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</si>
  <si>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</si>
  <si>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</si>
  <si>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</si>
  <si>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</si>
  <si>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</si>
  <si>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</si>
  <si>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</si>
  <si>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</si>
  <si>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</si>
  <si>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</si>
  <si>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</si>
  <si>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</si>
  <si>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</si>
  <si>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</si>
  <si>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</si>
  <si>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</si>
  <si>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</si>
  <si>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</si>
  <si>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</si>
  <si>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</si>
  <si>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</si>
  <si>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</si>
  <si>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</si>
  <si>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</si>
  <si>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</si>
  <si>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</si>
  <si>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</si>
  <si>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</si>
  <si>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</si>
  <si>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</si>
  <si>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</si>
  <si>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</si>
  <si>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</si>
  <si>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</si>
  <si>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</si>
  <si>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</si>
  <si>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</si>
  <si>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</si>
  <si>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</si>
  <si>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</si>
  <si>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</si>
  <si>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</si>
  <si>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</si>
  <si>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</si>
  <si>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</si>
  <si>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</si>
  <si>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</si>
  <si>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</si>
  <si>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</si>
  <si>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</si>
  <si>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</si>
  <si>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</si>
  <si>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</si>
  <si>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</si>
  <si>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</si>
  <si>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</si>
  <si>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</si>
  <si>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</si>
  <si>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</si>
  <si>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</si>
  <si>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</si>
  <si>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</si>
  <si>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</si>
  <si>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</si>
  <si>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</si>
  <si>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</si>
  <si>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</si>
  <si>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</si>
  <si>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</si>
  <si>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</si>
  <si>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</si>
  <si>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</si>
  <si>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</si>
  <si>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</si>
  <si>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</si>
  <si>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</si>
  <si>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</si>
  <si>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</si>
  <si>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</si>
  <si>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</si>
  <si>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</si>
  <si>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</si>
  <si>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</si>
  <si>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</si>
  <si>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</si>
  <si>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</si>
  <si>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</si>
  <si>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</si>
  <si>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</si>
  <si>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</si>
  <si>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</si>
  <si>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</si>
  <si>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</si>
  <si>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</si>
  <si>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</si>
  <si>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</si>
  <si>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</si>
  <si>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</si>
  <si>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</si>
  <si>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</si>
  <si>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</si>
  <si>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</si>
  <si>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</si>
  <si>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</si>
  <si>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</si>
  <si>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</si>
  <si>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</si>
  <si>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</si>
  <si>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</si>
  <si>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</si>
  <si>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</si>
  <si>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</si>
  <si>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</si>
  <si>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</si>
  <si>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</si>
  <si>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</si>
  <si>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</si>
  <si>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</si>
  <si>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</si>
  <si>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</si>
  <si>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</si>
  <si>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</si>
  <si>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</si>
  <si>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</si>
  <si>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</si>
  <si>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</si>
  <si>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</si>
  <si>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</si>
  <si>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</si>
  <si>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</si>
  <si>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</si>
  <si>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</si>
  <si>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</si>
  <si>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</si>
  <si>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</si>
  <si>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</si>
  <si>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</si>
  <si>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</si>
  <si>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</si>
  <si>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</si>
  <si>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</si>
  <si>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</si>
  <si>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</si>
  <si>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</si>
  <si>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</si>
  <si>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</si>
  <si>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</si>
  <si>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</si>
  <si>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</si>
  <si>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</si>
  <si>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</si>
  <si>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</si>
  <si>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</si>
  <si>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</si>
  <si>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</si>
  <si>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</si>
  <si>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</si>
  <si>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</si>
  <si>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</si>
  <si>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</si>
  <si>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</si>
  <si>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</si>
  <si>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</si>
  <si>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</si>
  <si>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</si>
  <si>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</si>
  <si>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</si>
  <si>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</si>
  <si>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</si>
  <si>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</si>
  <si>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</si>
  <si>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</si>
  <si>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</si>
  <si>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</si>
  <si>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</si>
  <si>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</si>
  <si>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</si>
  <si>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</si>
  <si>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</si>
  <si>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</si>
  <si>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</si>
  <si>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</si>
  <si>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</si>
  <si>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</si>
  <si>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</si>
  <si>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</si>
  <si>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</si>
  <si>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</si>
  <si>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</si>
  <si>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</si>
  <si>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</si>
  <si>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</si>
  <si>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</si>
  <si>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</si>
  <si>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</si>
  <si>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</si>
  <si>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</si>
  <si>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</si>
  <si>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</si>
  <si>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</si>
  <si>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</si>
  <si>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</si>
  <si>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</si>
  <si>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</si>
  <si>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</si>
  <si>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</si>
  <si>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</si>
  <si>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</si>
  <si>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</si>
  <si>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</si>
  <si>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</si>
  <si>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</si>
  <si>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</si>
  <si>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</si>
  <si>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</si>
  <si>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</si>
  <si>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</si>
  <si>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</si>
  <si>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</si>
  <si>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</si>
  <si>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</si>
  <si>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</si>
  <si>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</si>
  <si>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</si>
  <si>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</si>
  <si>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</si>
  <si>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</si>
  <si>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</si>
  <si>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</si>
  <si>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</si>
  <si>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</si>
  <si>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</si>
  <si>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</si>
  <si>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</si>
  <si>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</si>
  <si>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</si>
  <si>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</si>
  <si>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</si>
  <si>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</si>
  <si>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</si>
  <si>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</si>
  <si>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</si>
  <si>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</si>
  <si>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</si>
  <si>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</si>
  <si>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</si>
  <si>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</si>
  <si>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</si>
  <si>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</si>
  <si>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</si>
  <si>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</si>
  <si>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</si>
  <si>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</si>
  <si>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</si>
  <si>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</si>
  <si>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</si>
  <si>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</si>
  <si>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</si>
  <si>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</si>
  <si>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</si>
  <si>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</si>
  <si>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</si>
  <si>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</si>
  <si>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</si>
  <si>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</si>
  <si>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</si>
  <si>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</si>
  <si>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</si>
  <si>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</si>
  <si>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</si>
  <si>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</si>
  <si>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</si>
  <si>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</si>
  <si>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</si>
  <si>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</si>
  <si>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</si>
  <si>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</si>
  <si>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</si>
  <si>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</si>
  <si>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</si>
  <si>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</si>
  <si>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</si>
  <si>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</si>
  <si>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</si>
  <si>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</si>
  <si>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</si>
  <si>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</si>
  <si>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</si>
  <si>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</si>
  <si>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</si>
  <si>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</si>
  <si>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</si>
  <si>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</si>
  <si>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</si>
  <si>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</si>
  <si>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</si>
  <si>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</si>
  <si>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</si>
  <si>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</si>
  <si>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</si>
  <si>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</si>
  <si>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</si>
  <si>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</si>
  <si>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</si>
  <si>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</si>
  <si>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</si>
  <si>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</si>
  <si>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</si>
  <si>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</si>
  <si>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</si>
  <si>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</si>
  <si>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</si>
  <si>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</si>
  <si>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</si>
  <si>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</si>
  <si>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</si>
  <si>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</si>
  <si>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</si>
  <si>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</si>
  <si>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</si>
  <si>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</si>
  <si>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</si>
  <si>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</si>
  <si>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</si>
  <si>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</si>
  <si>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</si>
  <si>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</si>
  <si>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</si>
  <si>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</si>
  <si>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</si>
  <si>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</si>
  <si>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</si>
  <si>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</si>
  <si>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</si>
  <si>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</si>
  <si>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</si>
  <si>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</si>
  <si>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</si>
  <si>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</si>
  <si>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</si>
  <si>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</si>
  <si>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</si>
  <si>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</si>
  <si>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</si>
  <si>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</si>
  <si>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</si>
  <si>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</si>
  <si>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</si>
  <si>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</si>
  <si>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</si>
  <si>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</si>
  <si>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</si>
  <si>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</si>
  <si>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</si>
  <si>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</si>
  <si>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</si>
  <si>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</si>
  <si>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</si>
  <si>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</si>
  <si>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</si>
  <si>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</si>
  <si>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</si>
  <si>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</si>
  <si>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</si>
  <si>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</si>
  <si>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</si>
  <si>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</si>
  <si>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</si>
  <si>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</si>
  <si>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</si>
  <si>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</si>
  <si>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</si>
  <si>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</si>
  <si>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</si>
  <si>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</si>
  <si>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</si>
  <si>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</si>
  <si>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</si>
  <si>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</si>
  <si>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</si>
  <si>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</si>
  <si>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</si>
  <si>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</si>
  <si>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</si>
  <si>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</si>
  <si>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</si>
  <si>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</si>
  <si>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</si>
  <si>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</si>
  <si>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</si>
  <si>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</si>
  <si>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</si>
  <si>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</si>
  <si>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</si>
  <si>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</si>
  <si>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</si>
  <si>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</si>
  <si>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</si>
  <si>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</si>
  <si>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</si>
  <si>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</si>
  <si>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</si>
  <si>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</si>
  <si>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</si>
  <si>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</si>
  <si>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</si>
  <si>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</si>
  <si>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</si>
  <si>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</si>
  <si>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</si>
  <si>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</si>
  <si>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</si>
  <si>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</si>
  <si>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</si>
  <si>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</si>
  <si>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</si>
  <si>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</si>
  <si>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</si>
  <si>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</si>
  <si>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</si>
  <si>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</si>
  <si>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</si>
  <si>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</si>
  <si>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</si>
  <si>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</si>
  <si>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</si>
  <si>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</si>
  <si>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</si>
  <si>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</si>
  <si>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</si>
  <si>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</si>
  <si>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</si>
  <si>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</si>
  <si>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</si>
  <si>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</si>
  <si>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</si>
  <si>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</si>
  <si>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</si>
  <si>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</si>
  <si>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</si>
  <si>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</si>
  <si>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</si>
  <si>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</si>
  <si>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</si>
  <si>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</si>
  <si>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</si>
  <si>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</si>
  <si>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</si>
  <si>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</si>
  <si>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</si>
  <si>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</si>
  <si>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</si>
  <si>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</si>
  <si>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</si>
  <si>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</si>
  <si>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</si>
  <si>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</si>
  <si>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</si>
  <si>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</si>
  <si>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</si>
  <si>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</si>
  <si>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</si>
  <si>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</si>
  <si>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</si>
  <si>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</si>
  <si>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</si>
  <si>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</si>
  <si>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</si>
  <si>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</si>
  <si>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</si>
  <si>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</si>
  <si>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</si>
  <si>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</si>
  <si>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</si>
  <si>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</si>
  <si>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</si>
  <si>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</si>
  <si>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</si>
  <si>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</si>
  <si>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</si>
  <si>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</si>
  <si>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</si>
  <si>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</si>
  <si>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</si>
  <si>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</si>
  <si>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</si>
  <si>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</si>
  <si>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</si>
  <si>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</si>
  <si>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</si>
  <si>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</si>
  <si>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</si>
  <si>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</si>
  <si>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</si>
  <si>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</si>
  <si>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</si>
  <si>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</si>
  <si>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</si>
  <si>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</si>
  <si>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</si>
  <si>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</si>
  <si>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</si>
  <si>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</si>
  <si>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</si>
  <si>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</si>
  <si>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</si>
  <si>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</si>
  <si>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</si>
  <si>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</si>
  <si>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</si>
  <si>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</si>
  <si>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</si>
  <si>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</si>
  <si>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</si>
  <si>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</si>
  <si>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</si>
  <si>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</si>
  <si>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</si>
  <si>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</si>
  <si>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</si>
  <si>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</si>
  <si>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</si>
  <si>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</si>
  <si>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</si>
  <si>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</si>
  <si>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</si>
  <si>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</si>
  <si>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</si>
  <si>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</si>
  <si>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</si>
  <si>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</si>
  <si>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</si>
  <si>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</si>
  <si>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</si>
  <si>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</si>
  <si>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</si>
  <si>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</si>
  <si>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</si>
  <si>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</si>
  <si>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</si>
  <si>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</si>
  <si>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</si>
  <si>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</si>
  <si>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</si>
  <si>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</si>
  <si>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</si>
  <si>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</si>
  <si>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</si>
  <si>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</si>
  <si>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</si>
  <si>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</si>
  <si>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</si>
  <si>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</si>
  <si>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</si>
  <si>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</si>
  <si>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</si>
  <si>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</si>
  <si>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</si>
  <si>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</si>
  <si>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</si>
  <si>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</si>
  <si>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</si>
  <si>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</si>
  <si>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</si>
  <si>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</si>
  <si>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</si>
  <si>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</si>
  <si>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</si>
  <si>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</si>
  <si>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</si>
  <si>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</si>
  <si>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</si>
  <si>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</si>
  <si>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</si>
  <si>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</si>
  <si>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</si>
  <si>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</si>
  <si>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</si>
  <si>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</si>
  <si>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</si>
  <si>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</si>
  <si>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</si>
  <si>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</si>
  <si>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</si>
  <si>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</si>
  <si>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</si>
  <si>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</si>
  <si>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</si>
  <si>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</si>
  <si>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</si>
  <si>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</si>
  <si>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</si>
  <si>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</si>
  <si>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</si>
  <si>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</si>
  <si>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</si>
  <si>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</si>
  <si>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</si>
  <si>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</si>
  <si>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</si>
  <si>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</si>
  <si>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</si>
  <si>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</si>
  <si>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</si>
  <si>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</si>
  <si>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</si>
  <si>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</si>
  <si>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</si>
  <si>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</si>
  <si>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</si>
  <si>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</si>
  <si>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</si>
  <si>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</si>
  <si>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</si>
  <si>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</si>
  <si>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</si>
  <si>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</si>
  <si>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</si>
  <si>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</si>
  <si>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</si>
  <si>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</si>
  <si>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</si>
  <si>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</si>
  <si>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</si>
  <si>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</si>
  <si>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</si>
  <si>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</si>
  <si>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</si>
  <si>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</si>
  <si>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</si>
  <si>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</si>
  <si>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</si>
  <si>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</si>
  <si>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</si>
  <si>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</si>
  <si>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</si>
  <si>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</si>
  <si>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</si>
  <si>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</si>
  <si>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</si>
  <si>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</si>
  <si>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</si>
  <si>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</si>
  <si>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</si>
  <si>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</si>
  <si>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</si>
  <si>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</si>
  <si>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</si>
  <si>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</si>
  <si>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</si>
  <si>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</si>
  <si>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</si>
  <si>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</si>
  <si>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</si>
  <si>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</si>
  <si>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</si>
  <si>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</si>
  <si>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</si>
  <si>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</si>
  <si>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</si>
  <si>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</si>
  <si>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</si>
  <si>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</si>
  <si>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</si>
  <si>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</si>
  <si>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</si>
  <si>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</si>
  <si>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</si>
  <si>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</si>
  <si>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</si>
  <si>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</si>
  <si>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</si>
  <si>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</si>
  <si>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</si>
  <si>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</si>
  <si>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</si>
  <si>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</si>
  <si>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</si>
  <si>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</si>
  <si>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</si>
  <si>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</si>
  <si>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</si>
  <si>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</si>
  <si>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</si>
  <si>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</si>
  <si>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</si>
  <si>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</si>
  <si>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</si>
  <si>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</si>
  <si>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</si>
  <si>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</si>
  <si>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</si>
  <si>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</si>
  <si>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</si>
  <si>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</si>
  <si>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</si>
  <si>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</si>
  <si>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</si>
  <si>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</si>
  <si>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</si>
  <si>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</si>
  <si>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</si>
  <si>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</si>
  <si>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</si>
  <si>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</si>
  <si>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</si>
  <si>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</si>
  <si>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</si>
  <si>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</si>
  <si>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</si>
  <si>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</si>
  <si>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</si>
  <si>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</si>
  <si>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</si>
  <si>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</si>
  <si>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</si>
  <si>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</si>
  <si>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</si>
  <si>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</si>
  <si>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</si>
  <si>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</si>
  <si>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</si>
  <si>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</si>
  <si>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</si>
  <si>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</si>
  <si>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</si>
  <si>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</si>
  <si>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</si>
  <si>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</si>
  <si>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</si>
  <si>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</si>
  <si>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</si>
  <si>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</si>
  <si>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</si>
  <si>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</si>
  <si>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</si>
  <si>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</si>
  <si>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</si>
  <si>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</si>
  <si>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</si>
  <si>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</si>
  <si>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</si>
  <si>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</si>
  <si>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</si>
  <si>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</si>
  <si>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</si>
  <si>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</si>
  <si>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</si>
  <si>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</si>
  <si>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</si>
  <si>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</si>
  <si>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</si>
  <si>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</si>
  <si>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</si>
  <si>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</si>
  <si>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</si>
  <si>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</si>
  <si>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</si>
  <si>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</si>
  <si>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</si>
  <si>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</si>
  <si>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</si>
  <si>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</si>
  <si>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</si>
  <si>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</si>
  <si>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</si>
  <si>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</si>
  <si>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</si>
  <si>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</si>
  <si>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</si>
  <si>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</si>
  <si>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</si>
  <si>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</si>
  <si>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</si>
  <si>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</si>
  <si>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</si>
  <si>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</si>
  <si>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</si>
  <si>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</si>
  <si>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</si>
  <si>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</si>
  <si>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</si>
  <si>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</si>
  <si>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</si>
  <si>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</si>
  <si>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</si>
  <si>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</si>
  <si>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</si>
  <si>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</si>
  <si>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</si>
  <si>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</si>
  <si>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</si>
  <si>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</si>
  <si>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</si>
  <si>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</si>
  <si>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</si>
  <si>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</si>
  <si>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</si>
  <si>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</si>
  <si>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</si>
  <si>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</si>
  <si>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</si>
  <si>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</si>
  <si>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</si>
  <si>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</si>
  <si>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</si>
  <si>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</si>
  <si>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</si>
  <si>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</si>
  <si>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</si>
  <si>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</si>
  <si>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</si>
  <si>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</si>
  <si>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</si>
  <si>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</si>
  <si>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</si>
  <si>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</si>
  <si>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</si>
  <si>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</si>
  <si>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</si>
  <si>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</si>
  <si>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</si>
  <si>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</si>
  <si>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</si>
  <si>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</si>
  <si>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</si>
  <si>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</si>
  <si>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</si>
  <si>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</si>
  <si>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</si>
  <si>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</si>
  <si>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</si>
  <si>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</si>
  <si>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</si>
  <si>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</si>
  <si>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</si>
  <si>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</si>
  <si>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</si>
  <si>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</si>
  <si>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</si>
  <si>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</si>
  <si>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</si>
  <si>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</si>
  <si>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</si>
  <si>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</si>
  <si>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</si>
  <si>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</si>
  <si>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</si>
  <si>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</si>
  <si>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</si>
  <si>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</si>
  <si>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</si>
  <si>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</si>
  <si>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</si>
  <si>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</si>
  <si>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</si>
  <si>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</si>
  <si>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</si>
  <si>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</si>
  <si>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</si>
  <si>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</si>
  <si>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</si>
  <si>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</si>
  <si>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</si>
  <si>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</si>
  <si>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</si>
  <si>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</si>
  <si>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</si>
  <si>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</si>
  <si>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</si>
  <si>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</si>
  <si>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</si>
  <si>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</si>
  <si>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</si>
  <si>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</si>
  <si>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</si>
  <si>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</si>
  <si>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</si>
  <si>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</si>
  <si>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</si>
  <si>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</si>
  <si>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</si>
  <si>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</si>
  <si>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</si>
  <si>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</si>
  <si>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</si>
  <si>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</si>
  <si>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</si>
  <si>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</si>
  <si>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</si>
  <si>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</si>
  <si>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</si>
  <si>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</si>
  <si>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</si>
  <si>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</si>
  <si>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</si>
  <si>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</si>
  <si>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</si>
  <si>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</si>
  <si>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</si>
  <si>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</si>
  <si>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</si>
  <si>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</si>
  <si>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</si>
  <si>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</si>
  <si>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</si>
  <si>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</si>
  <si>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</si>
  <si>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</si>
  <si>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</si>
  <si>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</si>
  <si>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</si>
  <si>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</si>
  <si>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</si>
  <si>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</si>
  <si>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</si>
  <si>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</si>
  <si>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</si>
  <si>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</si>
  <si>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</si>
  <si>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</si>
  <si>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</si>
  <si>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</si>
  <si>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</si>
  <si>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</si>
  <si>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</si>
  <si>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</si>
  <si>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</si>
  <si>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</si>
  <si>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</si>
  <si>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</si>
  <si>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</si>
  <si>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</si>
  <si>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</si>
  <si>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</si>
  <si>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</si>
  <si>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</si>
  <si>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</si>
  <si>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</si>
  <si>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</si>
  <si>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</si>
  <si>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</si>
  <si>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</si>
  <si>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</si>
  <si>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</si>
  <si>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</si>
  <si>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</si>
  <si>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</si>
  <si>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</si>
  <si>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</si>
  <si>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</si>
  <si>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</si>
  <si>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</si>
  <si>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</si>
  <si>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</si>
  <si>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</si>
  <si>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</si>
  <si>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</si>
  <si>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</si>
  <si>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</si>
  <si>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</si>
  <si>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</si>
  <si>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</si>
  <si>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</si>
  <si>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</si>
  <si>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</si>
  <si>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</si>
  <si>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</si>
  <si>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</si>
  <si>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</si>
  <si>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</si>
  <si>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</si>
  <si>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</si>
  <si>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</si>
  <si>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</si>
  <si>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</si>
  <si>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</si>
  <si>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</si>
  <si>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</si>
  <si>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</si>
  <si>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</si>
  <si>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</si>
  <si>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</si>
  <si>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</si>
  <si>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</si>
  <si>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</si>
  <si>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</si>
  <si>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</si>
  <si>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</si>
  <si>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</si>
  <si>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</si>
  <si>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</si>
  <si>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</si>
  <si>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</si>
  <si>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</si>
  <si>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</si>
  <si>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</si>
  <si>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</si>
  <si>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</si>
  <si>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</si>
  <si>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</si>
  <si>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</si>
  <si>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</si>
  <si>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</si>
  <si>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</si>
  <si>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</si>
  <si>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</si>
  <si>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</si>
  <si>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</si>
  <si>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</si>
  <si>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</si>
  <si>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</si>
  <si>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</si>
  <si>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</si>
  <si>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</si>
  <si>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</si>
  <si>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</si>
  <si>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</si>
  <si>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</si>
  <si>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</si>
  <si>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</si>
  <si>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</si>
  <si>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</si>
  <si>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</si>
  <si>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</si>
  <si>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</si>
  <si>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</si>
  <si>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</si>
  <si>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</si>
  <si>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</si>
  <si>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</si>
  <si>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</si>
  <si>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</si>
  <si>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</si>
  <si>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</si>
  <si>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</si>
  <si>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</si>
  <si>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</si>
  <si>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</si>
  <si>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</si>
  <si>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</si>
  <si>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</si>
  <si>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</si>
  <si>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</si>
  <si>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</si>
  <si>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</si>
  <si>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</si>
  <si>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</si>
  <si>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</si>
  <si>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</si>
  <si>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</si>
  <si>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</si>
  <si>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</si>
  <si>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</si>
  <si>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</si>
  <si>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</si>
  <si>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</si>
  <si>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</si>
  <si>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</si>
  <si>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</si>
  <si>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</si>
  <si>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</si>
  <si>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</si>
  <si>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</si>
  <si>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</si>
  <si>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</si>
  <si>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</si>
  <si>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</si>
  <si>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</si>
  <si>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</si>
  <si>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</si>
  <si>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</si>
  <si>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</si>
  <si>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</si>
  <si>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</si>
  <si>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</si>
  <si>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</si>
  <si>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</si>
  <si>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</si>
  <si>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</si>
  <si>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</si>
  <si>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</si>
  <si>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</si>
  <si>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</si>
  <si>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</si>
  <si>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</si>
  <si>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</si>
  <si>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</si>
  <si>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</si>
  <si>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</si>
  <si>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</si>
  <si>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</si>
  <si>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</si>
  <si>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</si>
  <si>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</si>
  <si>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</si>
  <si>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</si>
  <si>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</si>
  <si>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</si>
  <si>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</si>
  <si>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</si>
  <si>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</si>
  <si>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</si>
  <si>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</si>
  <si>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</si>
  <si>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</si>
  <si>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</si>
  <si>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</si>
  <si>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</si>
  <si>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</si>
  <si>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</si>
  <si>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</si>
  <si>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</si>
  <si>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</si>
  <si>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</si>
  <si>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</si>
  <si>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</si>
  <si>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</si>
  <si>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</si>
  <si>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</si>
  <si>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</si>
  <si>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</si>
  <si>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</si>
  <si>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</si>
  <si>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</si>
  <si>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</si>
  <si>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</si>
  <si>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</si>
  <si>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</si>
  <si>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</si>
  <si>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</si>
  <si>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</si>
  <si>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</si>
  <si>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</si>
  <si>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</si>
  <si>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</si>
  <si>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</si>
  <si>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</si>
  <si>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</si>
  <si>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</si>
  <si>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</si>
  <si>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</si>
  <si>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</si>
  <si>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</si>
  <si>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</si>
  <si>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</si>
  <si>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</si>
  <si>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</si>
  <si>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</si>
  <si>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</si>
  <si>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</si>
  <si>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</si>
  <si>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</si>
  <si>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</si>
  <si>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</si>
  <si>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</si>
  <si>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</si>
  <si>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</si>
  <si>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</si>
  <si>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</si>
  <si>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</si>
  <si>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</si>
  <si>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</si>
  <si>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</si>
  <si>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</si>
  <si>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</si>
  <si>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</si>
  <si>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</si>
  <si>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</si>
  <si>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</si>
  <si>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</si>
  <si>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</si>
  <si>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</si>
  <si>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</si>
  <si>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</si>
  <si>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</si>
  <si>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</si>
  <si>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</si>
  <si>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</si>
  <si>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</si>
  <si>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</si>
  <si>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</si>
  <si>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</si>
  <si>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</si>
  <si>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</si>
  <si>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</si>
  <si>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</si>
  <si>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</si>
  <si>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</si>
  <si>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</si>
  <si>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</si>
  <si>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</si>
  <si>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</si>
  <si>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</si>
  <si>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</si>
  <si>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</si>
  <si>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</si>
  <si>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</si>
  <si>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</si>
  <si>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</si>
  <si>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</si>
  <si>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</si>
  <si>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</si>
  <si>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</si>
  <si>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</si>
  <si>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</si>
  <si>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</si>
  <si>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</si>
  <si>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</si>
  <si>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</si>
  <si>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</si>
  <si>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</si>
  <si>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</si>
  <si>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</si>
  <si>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</si>
  <si>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</si>
  <si>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</si>
  <si>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</si>
  <si>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</si>
  <si>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</si>
  <si>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</si>
  <si>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</si>
  <si>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</si>
  <si>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</si>
  <si>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</si>
  <si>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</si>
  <si>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</si>
  <si>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</si>
  <si>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</si>
  <si>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</si>
  <si>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</si>
  <si>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</si>
  <si>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</si>
  <si>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</si>
  <si>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</si>
  <si>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</si>
  <si>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</si>
  <si>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</si>
  <si>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</si>
  <si>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</si>
  <si>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</si>
  <si>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</si>
  <si>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</si>
  <si>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</si>
  <si>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</si>
  <si>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</si>
  <si>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</si>
  <si>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</si>
  <si>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</si>
  <si>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</si>
  <si>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</si>
  <si>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</si>
  <si>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</si>
  <si>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</si>
  <si>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</si>
  <si>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</si>
  <si>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</si>
  <si>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</si>
  <si>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</si>
  <si>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</si>
  <si>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</si>
  <si>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</si>
  <si>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</si>
  <si>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</si>
  <si>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</si>
  <si>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</si>
  <si>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</si>
  <si>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</si>
  <si>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</si>
  <si>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</si>
  <si>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</si>
  <si>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</si>
  <si>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</si>
  <si>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</si>
  <si>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</si>
  <si>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</si>
  <si>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</si>
  <si>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</si>
  <si>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</si>
  <si>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</si>
  <si>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</si>
  <si>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</si>
  <si>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</si>
  <si>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</si>
  <si>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</si>
  <si>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</si>
  <si>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</si>
  <si>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</si>
  <si>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</si>
  <si>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</si>
  <si>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</si>
  <si>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</si>
  <si>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</si>
  <si>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</si>
  <si>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</si>
  <si>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</si>
  <si>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</si>
  <si>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</si>
  <si>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</si>
  <si>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</si>
  <si>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</si>
  <si>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</si>
  <si>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</si>
  <si>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</si>
  <si>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</si>
  <si>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</si>
  <si>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</si>
  <si>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</si>
  <si>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</si>
  <si>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</si>
  <si>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</si>
  <si>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</si>
  <si>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</si>
  <si>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</si>
  <si>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</si>
  <si>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</si>
  <si>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</si>
  <si>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</si>
  <si>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</si>
  <si>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</si>
  <si>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</si>
  <si>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</si>
  <si>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</si>
  <si>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</si>
  <si>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</si>
  <si>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</si>
  <si>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</si>
  <si>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</si>
  <si>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</si>
  <si>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</si>
  <si>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</si>
  <si>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</si>
  <si>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</si>
  <si>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</si>
  <si>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</si>
  <si>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</si>
  <si>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</si>
  <si>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</si>
  <si>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</si>
  <si>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</si>
  <si>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</si>
  <si>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</si>
  <si>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</si>
  <si>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</si>
  <si>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</si>
  <si>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</si>
  <si>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</si>
  <si>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</si>
  <si>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</si>
  <si>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</si>
  <si>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</si>
  <si>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</si>
  <si>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</si>
  <si>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</si>
  <si>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</si>
  <si>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</si>
  <si>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</si>
  <si>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</si>
  <si>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</si>
  <si>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</si>
  <si>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</si>
  <si>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</si>
  <si>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</si>
  <si>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</si>
  <si>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</si>
  <si>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</si>
  <si>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</si>
  <si>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</si>
  <si>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</si>
  <si>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</si>
  <si>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</si>
  <si>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</si>
  <si>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</si>
  <si>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</si>
  <si>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</si>
  <si>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</si>
  <si>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</si>
  <si>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</si>
  <si>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</si>
  <si>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</si>
  <si>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</si>
  <si>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</si>
  <si>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</si>
  <si>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</si>
  <si>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</si>
  <si>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</si>
  <si>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</si>
  <si>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</si>
  <si>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</si>
  <si>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</si>
  <si>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</si>
  <si>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</si>
  <si>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</si>
  <si>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</si>
  <si>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</si>
  <si>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</si>
  <si>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</si>
  <si>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</si>
  <si>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</si>
  <si>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</si>
  <si>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</si>
  <si>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</si>
  <si>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</si>
  <si>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</si>
  <si>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</si>
  <si>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</si>
  <si>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</si>
  <si>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</si>
  <si>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</si>
  <si>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</si>
  <si>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</si>
  <si>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</si>
  <si>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</si>
  <si>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</si>
  <si>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</si>
  <si>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</si>
  <si>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</si>
  <si>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</si>
  <si>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</si>
  <si>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</si>
  <si>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</si>
  <si>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</si>
  <si>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</si>
  <si>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</si>
  <si>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</si>
  <si>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</si>
  <si>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</si>
  <si>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</si>
  <si>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</si>
  <si>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</si>
  <si>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</si>
  <si>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</si>
  <si>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</si>
  <si>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</si>
  <si>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</si>
  <si>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</si>
  <si>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</si>
  <si>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</si>
  <si>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</si>
  <si>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</si>
  <si>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</si>
  <si>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</si>
  <si>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</si>
  <si>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</si>
  <si>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</si>
  <si>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</si>
  <si>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</si>
  <si>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</si>
  <si>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</si>
  <si>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</si>
  <si>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</si>
  <si>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</si>
  <si>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</si>
  <si>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</si>
  <si>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</si>
  <si>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</si>
  <si>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</si>
  <si>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</si>
  <si>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</si>
  <si>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</si>
  <si>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</si>
  <si>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</si>
  <si>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</si>
  <si>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</si>
  <si>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</si>
  <si>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</si>
  <si>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</si>
  <si>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</si>
  <si>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</si>
  <si>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</si>
  <si>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</si>
  <si>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</si>
  <si>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</si>
  <si>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</si>
  <si>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</si>
  <si>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</si>
  <si>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</si>
  <si>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</si>
  <si>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</si>
  <si>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</si>
  <si>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</si>
  <si>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</si>
  <si>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</si>
  <si>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</si>
  <si>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</si>
  <si>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</si>
  <si>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</si>
  <si>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</si>
  <si>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</si>
  <si>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</si>
  <si>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</si>
  <si>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</si>
  <si>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</si>
  <si>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</si>
  <si>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</si>
  <si>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</si>
  <si>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</si>
  <si>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</si>
  <si>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</si>
  <si>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</si>
  <si>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</si>
  <si>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</si>
  <si>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</si>
  <si>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</si>
  <si>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</si>
  <si>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</si>
  <si>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</si>
  <si>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</si>
  <si>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</si>
  <si>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</si>
  <si>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</si>
  <si>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</si>
  <si>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</si>
  <si>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</si>
  <si>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</si>
  <si>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</si>
  <si>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</si>
  <si>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</si>
  <si>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</si>
  <si>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</si>
  <si>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</si>
  <si>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</si>
  <si>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</si>
  <si>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</si>
  <si>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</si>
  <si>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</si>
  <si>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</si>
  <si>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</si>
  <si>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</si>
  <si>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</si>
  <si>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</si>
  <si>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</si>
  <si>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</si>
  <si>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</si>
  <si>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</si>
  <si>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</si>
  <si>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</si>
  <si>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</si>
  <si>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</si>
  <si>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</si>
  <si>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</si>
  <si>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</si>
  <si>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</si>
  <si>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</si>
  <si>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</si>
  <si>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</si>
  <si>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</si>
  <si>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</si>
  <si>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</si>
  <si>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</si>
  <si>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</si>
  <si>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</si>
  <si>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</si>
  <si>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</si>
  <si>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</si>
  <si>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</si>
  <si>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</si>
  <si>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</si>
  <si>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</si>
  <si>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</si>
  <si>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</si>
  <si>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</si>
  <si>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</si>
  <si>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</si>
  <si>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</si>
  <si>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</si>
  <si>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</si>
  <si>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</si>
  <si>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</si>
  <si>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</si>
  <si>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</si>
  <si>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</si>
  <si>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</si>
  <si>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</si>
  <si>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</si>
  <si>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</si>
  <si>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</si>
  <si>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</si>
  <si>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</si>
  <si>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</si>
  <si>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</si>
  <si>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</si>
  <si>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</si>
  <si>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</si>
  <si>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</si>
  <si>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</si>
  <si>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</si>
  <si>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</si>
  <si>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</si>
  <si>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</si>
  <si>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</si>
  <si>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</si>
  <si>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</si>
  <si>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</si>
  <si>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</si>
  <si>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</si>
  <si>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</si>
  <si>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</si>
  <si>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</si>
  <si>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</si>
  <si>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</si>
  <si>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</si>
  <si>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</si>
  <si>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</si>
  <si>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</si>
  <si>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</si>
  <si>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</si>
  <si>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</si>
  <si>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</si>
  <si>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</si>
  <si>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</si>
  <si>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</si>
  <si>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</si>
  <si>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</si>
  <si>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</si>
  <si>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</si>
  <si>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</si>
  <si>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</si>
  <si>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</si>
  <si>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</si>
  <si>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</si>
  <si>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</si>
  <si>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</si>
  <si>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</si>
  <si>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</si>
  <si>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</si>
  <si>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</si>
  <si>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</si>
  <si>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</si>
  <si>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</si>
  <si>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</si>
  <si>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</si>
  <si>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</si>
  <si>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</si>
  <si>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</si>
  <si>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</si>
  <si>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</si>
  <si>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</si>
  <si>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</si>
  <si>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</si>
  <si>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</si>
  <si>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</si>
  <si>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</si>
  <si>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</si>
  <si>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</si>
  <si>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</si>
  <si>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</si>
  <si>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</si>
  <si>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</si>
  <si>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</si>
  <si>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</si>
  <si>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</si>
  <si>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</si>
  <si>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</si>
  <si>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</si>
  <si>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</si>
  <si>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</si>
  <si>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</si>
  <si>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</si>
  <si>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</si>
  <si>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</si>
  <si>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</si>
  <si>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</si>
  <si>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</si>
  <si>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</si>
  <si>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</si>
  <si>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</si>
  <si>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</si>
  <si>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</si>
  <si>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</si>
  <si>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</si>
  <si>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</si>
  <si>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</si>
  <si>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</si>
  <si>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</si>
  <si>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</si>
  <si>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</si>
  <si>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</si>
  <si>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</si>
  <si>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</si>
  <si>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</si>
  <si>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</si>
  <si>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</si>
  <si>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</si>
  <si>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</si>
  <si>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</si>
  <si>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</si>
  <si>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</si>
  <si>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</si>
  <si>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</si>
  <si>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</si>
  <si>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</si>
  <si>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</si>
  <si>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</si>
  <si>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</si>
  <si>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</si>
  <si>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</si>
  <si>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</si>
  <si>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</si>
  <si>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</si>
  <si>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</si>
  <si>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</si>
  <si>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</si>
  <si>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</si>
  <si>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</si>
  <si>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</si>
  <si>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</si>
  <si>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</si>
  <si>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</si>
  <si>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</si>
  <si>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</si>
  <si>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</si>
  <si>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</si>
  <si>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</si>
  <si>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</si>
  <si>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</si>
  <si>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</si>
  <si>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</si>
  <si>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</si>
  <si>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</si>
  <si>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</si>
  <si>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</si>
  <si>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</si>
  <si>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</si>
  <si>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</si>
  <si>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</si>
  <si>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</si>
  <si>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</si>
  <si>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</si>
  <si>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</si>
  <si>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</si>
  <si>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</si>
  <si>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</si>
  <si>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</si>
  <si>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</si>
  <si>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</si>
  <si>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</si>
  <si>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</si>
  <si>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</si>
  <si>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</si>
  <si>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</si>
  <si>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</si>
  <si>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</si>
  <si>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</si>
  <si>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</si>
  <si>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</si>
  <si>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</si>
  <si>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</si>
  <si>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</si>
  <si>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</si>
  <si>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</si>
  <si>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</si>
  <si>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</si>
  <si>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</si>
  <si>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</si>
  <si>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</si>
  <si>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</si>
  <si>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</si>
  <si>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</si>
  <si>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</si>
  <si>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</si>
  <si>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</si>
  <si>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</si>
  <si>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</si>
  <si>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</si>
  <si>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</si>
  <si>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</si>
  <si>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</si>
  <si>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</si>
  <si>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</si>
  <si>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</si>
  <si>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</si>
  <si>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</si>
  <si>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</si>
  <si>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</si>
  <si>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</si>
  <si>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</si>
  <si>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</si>
  <si>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</si>
  <si>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</si>
  <si>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</si>
  <si>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</si>
  <si>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</si>
  <si>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</si>
  <si>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</si>
  <si>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</si>
  <si>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</si>
  <si>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</si>
  <si>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</si>
  <si>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</si>
  <si>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</si>
  <si>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</si>
  <si>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</si>
  <si>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</si>
  <si>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</si>
  <si>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</si>
  <si>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</si>
  <si>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</si>
  <si>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</si>
  <si>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</si>
  <si>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</si>
  <si>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</si>
  <si>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</si>
  <si>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</si>
  <si>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</si>
  <si>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</si>
  <si>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</si>
  <si>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</si>
  <si>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</si>
  <si>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</si>
  <si>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</si>
  <si>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</si>
  <si>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</si>
  <si>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</si>
  <si>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</si>
  <si>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</si>
  <si>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</si>
  <si>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</si>
  <si>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</si>
  <si>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</si>
  <si>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</si>
  <si>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</si>
  <si>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</si>
  <si>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</si>
  <si>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</si>
  <si>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</si>
  <si>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</si>
  <si>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</si>
  <si>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</si>
  <si>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</si>
  <si>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</si>
  <si>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</si>
  <si>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</si>
  <si>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</si>
  <si>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</si>
  <si>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</si>
  <si>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</si>
  <si>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</si>
  <si>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</si>
  <si>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</si>
  <si>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</si>
  <si>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</si>
  <si>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</si>
  <si>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</si>
  <si>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</si>
  <si>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</si>
  <si>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</si>
  <si>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</si>
  <si>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</si>
  <si>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</si>
  <si>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</si>
  <si>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</si>
  <si>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</si>
  <si>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</si>
  <si>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</si>
  <si>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</si>
  <si>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</si>
  <si>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</si>
  <si>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</si>
  <si>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</si>
  <si>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</si>
  <si>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</si>
  <si>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</si>
  <si>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</si>
  <si>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</si>
  <si>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</si>
  <si>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</si>
  <si>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</si>
  <si>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</si>
  <si>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</si>
  <si>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</si>
  <si>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</si>
  <si>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</si>
  <si>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</si>
  <si>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</si>
  <si>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</si>
  <si>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</si>
  <si>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</si>
  <si>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</si>
  <si>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</si>
  <si>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</si>
  <si>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</si>
  <si>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</si>
  <si>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</si>
  <si>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</si>
  <si>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</si>
  <si>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</si>
  <si>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</si>
  <si>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</si>
  <si>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</si>
  <si>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</si>
  <si>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</si>
  <si>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</si>
  <si>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</si>
  <si>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</si>
  <si>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</si>
  <si>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</si>
  <si>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</si>
  <si>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</si>
  <si>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</si>
  <si>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</si>
  <si>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</si>
  <si>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</si>
  <si>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</si>
  <si>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</si>
  <si>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</si>
  <si>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</si>
  <si>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</si>
  <si>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</si>
  <si>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</si>
  <si>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</si>
  <si>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</si>
  <si>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</si>
  <si>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</si>
  <si>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</si>
  <si>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</si>
  <si>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</si>
  <si>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</si>
  <si>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</si>
  <si>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</si>
  <si>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</si>
  <si>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</si>
  <si>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</si>
  <si>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</si>
  <si>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</si>
  <si>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</si>
  <si>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</si>
  <si>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</si>
  <si>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</si>
  <si>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</si>
  <si>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</si>
  <si>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</si>
  <si>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</si>
  <si>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</si>
  <si>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</si>
  <si>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</si>
  <si>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</si>
  <si>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</si>
  <si>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</si>
  <si>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</si>
  <si>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</si>
  <si>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</si>
  <si>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</si>
  <si>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</si>
  <si>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</si>
  <si>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</si>
  <si>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</si>
  <si>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</si>
  <si>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</si>
  <si>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</si>
  <si>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</si>
  <si>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</si>
  <si>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</si>
  <si>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</si>
  <si>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</si>
  <si>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</si>
  <si>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</si>
  <si>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</si>
  <si>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</si>
  <si>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</si>
  <si>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</si>
  <si>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</si>
  <si>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</si>
  <si>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</si>
  <si>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</si>
  <si>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</si>
  <si>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</si>
  <si>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</si>
  <si>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</si>
  <si>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</si>
  <si>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</si>
  <si>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</si>
  <si>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</si>
  <si>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</si>
  <si>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</si>
  <si>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</si>
  <si>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</si>
  <si>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</si>
  <si>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</si>
  <si>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</si>
  <si>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</si>
  <si>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</si>
  <si>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</si>
  <si>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</si>
  <si>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</si>
  <si>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</si>
  <si>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</si>
  <si>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</si>
  <si>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</si>
  <si>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</si>
  <si>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</si>
  <si>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</si>
  <si>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</si>
  <si>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</si>
  <si>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</si>
  <si>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</si>
  <si>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</si>
  <si>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</si>
  <si>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</si>
  <si>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</si>
  <si>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</si>
  <si>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</si>
  <si>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</si>
  <si>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</si>
  <si>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</si>
  <si>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</si>
  <si>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</si>
  <si>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</si>
  <si>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</si>
  <si>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</si>
  <si>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</si>
  <si>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</si>
  <si>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</si>
  <si>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</si>
  <si>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</si>
  <si>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</si>
  <si>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</si>
  <si>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</si>
  <si>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</si>
  <si>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</si>
  <si>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</si>
  <si>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</si>
  <si>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</si>
  <si>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</si>
  <si>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</si>
  <si>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</si>
  <si>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</si>
  <si>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</si>
  <si>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</si>
  <si>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</si>
  <si>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</si>
  <si>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</si>
  <si>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</si>
  <si>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</si>
  <si>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</si>
  <si>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</si>
  <si>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</si>
  <si>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</si>
  <si>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</si>
  <si>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</si>
  <si>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</si>
  <si>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</si>
  <si>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</si>
  <si>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</si>
  <si>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</si>
  <si>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</si>
  <si>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</si>
  <si>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</si>
  <si>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</si>
  <si>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</si>
  <si>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</si>
  <si>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</si>
  <si>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</si>
  <si>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</si>
  <si>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</si>
  <si>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</si>
  <si>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</si>
  <si>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</si>
  <si>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</si>
  <si>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</si>
  <si>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</si>
  <si>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</si>
  <si>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</si>
  <si>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</si>
  <si>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</si>
  <si>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</si>
  <si>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</si>
  <si>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</si>
  <si>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</si>
  <si>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</si>
  <si>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</si>
  <si>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</si>
  <si>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</si>
  <si>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</si>
  <si>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</si>
  <si>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</si>
  <si>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</si>
  <si>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</si>
  <si>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</si>
  <si>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</si>
  <si>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</si>
  <si>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</si>
  <si>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</si>
  <si>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</si>
  <si>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</si>
  <si>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</si>
  <si>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</si>
  <si>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</si>
  <si>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</si>
  <si>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</si>
  <si>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</si>
  <si>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</si>
  <si>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</si>
  <si>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</si>
  <si>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</si>
  <si>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</si>
  <si>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</si>
  <si>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</si>
  <si>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</si>
  <si>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</si>
  <si>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</si>
  <si>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</si>
  <si>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</si>
  <si>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</si>
  <si>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</si>
  <si>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</si>
  <si>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</si>
  <si>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</si>
  <si>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</si>
  <si>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</si>
  <si>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</si>
  <si>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</si>
  <si>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</si>
  <si>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</si>
  <si>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</si>
  <si>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</si>
  <si>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</si>
  <si>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</si>
  <si>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</si>
  <si>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</si>
  <si>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</si>
  <si>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</si>
  <si>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</si>
  <si>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</si>
  <si>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</si>
  <si>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</si>
  <si>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</si>
  <si>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</si>
  <si>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</si>
  <si>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</si>
  <si>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</si>
  <si>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</si>
  <si>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</si>
  <si>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</si>
  <si>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</si>
  <si>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</si>
  <si>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</si>
  <si>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</si>
  <si>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</si>
  <si>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</si>
  <si>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</si>
  <si>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</si>
  <si>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</si>
  <si>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</si>
  <si>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</si>
  <si>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</si>
  <si>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</si>
  <si>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</si>
  <si>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</si>
  <si>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</si>
  <si>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</si>
  <si>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</si>
  <si>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</si>
  <si>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</si>
  <si>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</si>
  <si>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</si>
  <si>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</si>
  <si>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</si>
  <si>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</si>
  <si>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</si>
  <si>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</si>
  <si>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</si>
  <si>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</si>
  <si>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</si>
  <si>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</si>
  <si>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</si>
  <si>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</si>
  <si>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</si>
  <si>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</si>
  <si>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</si>
  <si>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</si>
  <si>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</si>
  <si>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</si>
  <si>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</si>
  <si>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</si>
  <si>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</si>
  <si>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</si>
  <si>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</si>
  <si>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</si>
  <si>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</si>
  <si>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</si>
  <si>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</si>
  <si>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</si>
  <si>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</si>
  <si>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</si>
  <si>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</si>
  <si>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</si>
  <si>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</si>
  <si>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</si>
  <si>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</si>
  <si>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</si>
  <si>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</si>
  <si>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</si>
  <si>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</si>
  <si>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</si>
  <si>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</si>
  <si>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</si>
  <si>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</si>
  <si>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</si>
  <si>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</si>
  <si>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</si>
  <si>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</si>
  <si>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</si>
  <si>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</si>
  <si>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</si>
  <si>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</si>
  <si>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</si>
  <si>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</si>
  <si>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</si>
  <si>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</si>
  <si>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</si>
  <si>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</si>
  <si>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</si>
  <si>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</si>
  <si>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</si>
  <si>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</si>
  <si>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</si>
  <si>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</si>
  <si>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</si>
  <si>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</si>
  <si>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</si>
  <si>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</si>
  <si>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</si>
  <si>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</si>
  <si>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</si>
  <si>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</si>
  <si>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</si>
  <si>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</si>
  <si>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</si>
  <si>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</si>
  <si>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</si>
  <si>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</si>
  <si>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</si>
  <si>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</si>
  <si>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</si>
  <si>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</si>
  <si>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</si>
  <si>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</si>
  <si>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</si>
  <si>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</si>
  <si>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</si>
  <si>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</si>
  <si>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</si>
  <si>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</si>
  <si>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</si>
  <si>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</si>
  <si>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</si>
  <si>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</si>
  <si>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</si>
  <si>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</si>
  <si>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</si>
  <si>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</si>
  <si>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</si>
  <si>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</si>
  <si>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</si>
  <si>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</si>
  <si>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</si>
  <si>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</si>
  <si>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</si>
  <si>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</si>
  <si>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</si>
  <si>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</si>
  <si>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</si>
  <si>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</si>
  <si>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</si>
  <si>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</si>
  <si>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</si>
  <si>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</si>
  <si>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</si>
  <si>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</si>
  <si>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</si>
  <si>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</si>
  <si>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</si>
  <si>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</si>
  <si>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</si>
  <si>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</si>
  <si>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</si>
  <si>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</si>
  <si>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</si>
  <si>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</si>
  <si>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</si>
  <si>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</si>
  <si>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</si>
  <si>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</si>
  <si>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</si>
  <si>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</si>
  <si>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</si>
  <si>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</si>
  <si>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</si>
  <si>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</si>
  <si>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</si>
  <si>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</si>
  <si>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</si>
  <si>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</si>
  <si>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</si>
  <si>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</si>
  <si>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</si>
  <si>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</si>
  <si>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</si>
  <si>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</si>
  <si>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</si>
  <si>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</si>
  <si>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</si>
  <si>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</si>
  <si>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</si>
  <si>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</si>
  <si>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</si>
  <si>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</si>
  <si>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</si>
  <si>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</si>
  <si>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</si>
  <si>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</si>
  <si>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</si>
  <si>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</si>
  <si>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</si>
  <si>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</si>
  <si>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</si>
  <si>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</si>
  <si>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</si>
  <si>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</si>
  <si>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</si>
  <si>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</si>
  <si>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</si>
  <si>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</si>
  <si>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</si>
  <si>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</si>
  <si>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</si>
  <si>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</si>
  <si>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</si>
  <si>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</si>
  <si>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</si>
  <si>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</si>
  <si>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</si>
  <si>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</si>
  <si>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</si>
  <si>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</si>
  <si>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</si>
  <si>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</si>
  <si>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</si>
  <si>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</si>
  <si>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</si>
  <si>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</si>
  <si>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</si>
  <si>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</si>
  <si>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</si>
  <si>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</si>
  <si>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</si>
  <si>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</si>
  <si>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</si>
  <si>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</si>
  <si>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</si>
  <si>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</si>
  <si>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</si>
  <si>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</si>
  <si>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</si>
  <si>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</si>
  <si>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</si>
  <si>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</si>
  <si>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</si>
  <si>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</si>
  <si>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</si>
  <si>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</si>
  <si>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</si>
  <si>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</si>
  <si>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</si>
  <si>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</si>
  <si>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</si>
  <si>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</si>
  <si>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</si>
  <si>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</si>
  <si>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</si>
  <si>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</si>
  <si>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</si>
  <si>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</si>
  <si>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</si>
  <si>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</si>
  <si>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</si>
  <si>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</si>
  <si>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</si>
  <si>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</si>
  <si>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</si>
  <si>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</si>
  <si>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</si>
  <si>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</si>
  <si>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</si>
  <si>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</si>
  <si>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</si>
  <si>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</si>
  <si>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</si>
  <si>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</si>
  <si>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</si>
  <si>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</si>
  <si>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</si>
  <si>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</si>
  <si>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</si>
  <si>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</si>
  <si>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</si>
  <si>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</si>
  <si>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</si>
  <si>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</si>
  <si>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</si>
  <si>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</si>
  <si>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</si>
  <si>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</si>
  <si>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</si>
  <si>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</si>
  <si>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</si>
  <si>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</si>
  <si>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</si>
  <si>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</si>
  <si>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</si>
  <si>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</si>
  <si>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</si>
  <si>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</si>
  <si>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</si>
  <si>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</si>
  <si>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</si>
  <si>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</si>
  <si>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</si>
  <si>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</si>
  <si>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</si>
  <si>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</si>
  <si>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</si>
  <si>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</si>
  <si>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</si>
  <si>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</si>
  <si>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</si>
  <si>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</si>
  <si>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</si>
  <si>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</si>
  <si>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</si>
  <si>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</si>
  <si>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</si>
  <si>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</si>
  <si>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</si>
  <si>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</si>
  <si>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</si>
  <si>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</si>
  <si>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</si>
  <si>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</si>
  <si>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</si>
  <si>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</si>
  <si>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</si>
  <si>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</si>
  <si>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</si>
  <si>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</si>
  <si>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</si>
  <si>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</si>
  <si>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</si>
  <si>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</si>
  <si>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</si>
  <si>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</si>
  <si>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</si>
  <si>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</si>
  <si>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</si>
  <si>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</si>
  <si>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</si>
  <si>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</si>
  <si>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</si>
  <si>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</si>
  <si>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</si>
  <si>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</si>
  <si>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</si>
  <si>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</si>
  <si>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</si>
  <si>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</si>
  <si>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</si>
  <si>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</si>
  <si>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</si>
  <si>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</si>
  <si>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</si>
  <si>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</si>
  <si>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</si>
  <si>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</si>
  <si>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</si>
  <si>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</si>
  <si>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</si>
  <si>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</si>
  <si>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</si>
  <si>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</si>
  <si>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</si>
  <si>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</si>
  <si>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</si>
  <si>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</si>
  <si>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</si>
  <si>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</si>
  <si>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</si>
  <si>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</si>
  <si>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</si>
  <si>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</si>
  <si>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</si>
  <si>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</si>
  <si>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</si>
  <si>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</si>
  <si>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</si>
  <si>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</si>
  <si>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</si>
  <si>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</si>
  <si>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</si>
  <si>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</si>
  <si>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</si>
  <si>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</si>
  <si>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</si>
  <si>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</si>
  <si>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</si>
  <si>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</si>
  <si>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</si>
  <si>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</si>
  <si>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</si>
  <si>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</si>
  <si>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</si>
  <si>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</si>
  <si>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</si>
  <si>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</si>
  <si>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</si>
  <si>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</si>
  <si>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</si>
  <si>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</si>
  <si>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</si>
  <si>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</si>
  <si>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</si>
  <si>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</si>
  <si>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</si>
  <si>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</si>
  <si>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</si>
  <si>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</si>
  <si>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</si>
  <si>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</si>
  <si>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</si>
  <si>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</si>
  <si>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</si>
  <si>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</si>
  <si>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</si>
  <si>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</si>
  <si>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</si>
  <si>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</si>
  <si>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</si>
  <si>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</si>
  <si>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</si>
  <si>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</si>
  <si>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</si>
  <si>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</si>
  <si>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</si>
  <si>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</si>
  <si>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</si>
  <si>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</si>
  <si>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</si>
  <si>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</si>
  <si>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</si>
  <si>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</si>
  <si>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</si>
  <si>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</si>
  <si>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</si>
  <si>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</si>
  <si>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</si>
  <si>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</si>
  <si>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</si>
  <si>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</si>
  <si>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</si>
  <si>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</si>
  <si>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</si>
  <si>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</si>
  <si>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</si>
  <si>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</si>
  <si>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</si>
  <si>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</si>
  <si>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</si>
  <si>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</si>
  <si>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</si>
  <si>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</si>
  <si>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</si>
  <si>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</si>
  <si>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</si>
  <si>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</si>
  <si>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</si>
  <si>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</si>
  <si>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</si>
  <si>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</si>
  <si>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</si>
  <si>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</si>
  <si>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</si>
  <si>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</si>
  <si>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</si>
  <si>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</si>
  <si>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</si>
  <si>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</si>
  <si>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</si>
  <si>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</si>
  <si>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</si>
  <si>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</si>
  <si>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</si>
  <si>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</si>
  <si>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</si>
  <si>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</si>
  <si>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</si>
  <si>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</si>
  <si>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</si>
  <si>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</si>
  <si>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</si>
  <si>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</si>
  <si>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</si>
  <si>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</si>
  <si>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</si>
  <si>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</si>
  <si>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</si>
  <si>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</si>
  <si>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</si>
  <si>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</si>
  <si>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</si>
  <si>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</si>
  <si>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</si>
  <si>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</si>
  <si>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</si>
  <si>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</si>
  <si>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</si>
  <si>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</si>
  <si>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</si>
  <si>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</si>
  <si>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</si>
  <si>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</si>
  <si>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</si>
  <si>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</si>
  <si>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</si>
  <si>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</si>
  <si>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</si>
  <si>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</si>
  <si>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</si>
  <si>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</si>
  <si>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</si>
  <si>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</si>
  <si>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</si>
  <si>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</si>
  <si>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</si>
  <si>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</si>
  <si>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</si>
  <si>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</si>
  <si>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</si>
  <si>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</si>
  <si>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</si>
  <si>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</si>
  <si>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</si>
  <si>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</si>
  <si>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</si>
  <si>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</si>
  <si>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</si>
  <si>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</si>
  <si>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</si>
  <si>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</si>
  <si>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</si>
  <si>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</si>
  <si>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</si>
  <si>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</si>
  <si>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</si>
  <si>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</si>
  <si>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</si>
  <si>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</si>
  <si>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</si>
  <si>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</si>
  <si>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</si>
  <si>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</si>
  <si>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</si>
  <si>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</si>
  <si>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</si>
  <si>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</si>
  <si>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</si>
  <si>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</si>
  <si>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</si>
  <si>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</si>
  <si>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</si>
  <si>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</si>
  <si>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</si>
  <si>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</si>
  <si>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</si>
  <si>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</si>
  <si>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</si>
  <si>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</si>
  <si>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</si>
  <si>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</si>
  <si>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</si>
  <si>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</si>
  <si>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</si>
  <si>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</si>
  <si>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</si>
  <si>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</si>
  <si>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</si>
  <si>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</si>
  <si>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</si>
  <si>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</si>
  <si>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</si>
  <si>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</si>
  <si>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</si>
  <si>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</si>
  <si>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</si>
  <si>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</si>
  <si>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</si>
  <si>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</si>
  <si>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</si>
  <si>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</si>
  <si>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</si>
  <si>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</si>
  <si>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</si>
  <si>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</si>
  <si>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</si>
  <si>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</si>
  <si>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</si>
  <si>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</si>
  <si>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</si>
  <si>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</si>
  <si>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</si>
  <si>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</si>
  <si>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</si>
  <si>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</si>
  <si>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</si>
  <si>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</si>
  <si>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</si>
  <si>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</si>
  <si>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</si>
  <si>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</si>
  <si>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</si>
  <si>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</si>
  <si>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</si>
  <si>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</si>
  <si>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</si>
  <si>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</si>
  <si>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</si>
  <si>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</si>
  <si>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</si>
  <si>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</si>
  <si>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</si>
  <si>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</si>
  <si>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</si>
  <si>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</si>
  <si>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</si>
  <si>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</si>
  <si>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</si>
  <si>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</si>
  <si>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</si>
  <si>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</si>
  <si>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</si>
  <si>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</si>
  <si>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</si>
  <si>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</si>
  <si>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</si>
  <si>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</si>
  <si>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</si>
  <si>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</si>
  <si>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</si>
  <si>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</si>
  <si>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</si>
  <si>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</si>
  <si>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</si>
  <si>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</si>
  <si>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</si>
  <si>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</si>
  <si>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</si>
  <si>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</si>
  <si>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</si>
  <si>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</si>
  <si>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</si>
  <si>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</si>
  <si>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</si>
  <si>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</si>
  <si>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</si>
  <si>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</si>
  <si>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</si>
  <si>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</si>
  <si>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</si>
  <si>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</si>
  <si>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</si>
  <si>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</si>
  <si>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</si>
  <si>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</si>
  <si>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</si>
  <si>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</si>
  <si>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</si>
  <si>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</si>
  <si>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</si>
  <si>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</si>
  <si>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</si>
  <si>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</si>
  <si>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</si>
  <si>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</si>
  <si>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</si>
  <si>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</si>
  <si>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</si>
  <si>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</si>
  <si>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</si>
  <si>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</si>
  <si>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</si>
  <si>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</si>
  <si>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</si>
  <si>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</si>
  <si>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</si>
  <si>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</si>
  <si>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</si>
  <si>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</si>
  <si>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</si>
  <si>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</si>
  <si>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</si>
  <si>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</si>
  <si>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</si>
  <si>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</si>
  <si>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</si>
  <si>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</si>
  <si>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</si>
  <si>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</si>
  <si>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</si>
  <si>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</si>
  <si>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</si>
  <si>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</si>
  <si>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</si>
  <si>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</si>
  <si>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</si>
  <si>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</si>
  <si>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</si>
  <si>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</si>
  <si>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</si>
  <si>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</si>
  <si>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</si>
  <si>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</si>
  <si>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</si>
  <si>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</si>
  <si>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</si>
  <si>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</si>
  <si>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</si>
  <si>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</si>
  <si>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</si>
  <si>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</si>
  <si>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</si>
  <si>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</si>
  <si>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</si>
  <si>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</si>
  <si>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</si>
  <si>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</si>
  <si>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</si>
  <si>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</si>
  <si>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</si>
  <si>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</si>
  <si>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</si>
  <si>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</si>
  <si>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</si>
  <si>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</si>
  <si>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</si>
  <si>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</si>
  <si>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</si>
  <si>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</si>
  <si>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</si>
  <si>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</si>
  <si>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</si>
  <si>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</si>
  <si>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</si>
  <si>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</si>
  <si>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</si>
  <si>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</si>
  <si>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</si>
  <si>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</si>
  <si>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</si>
  <si>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</si>
  <si>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</si>
  <si>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</si>
  <si>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</si>
  <si>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</si>
  <si>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</si>
  <si>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</si>
  <si>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</si>
  <si>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</si>
  <si>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</si>
  <si>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</si>
  <si>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</si>
  <si>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</si>
  <si>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</si>
  <si>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</si>
  <si>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</si>
  <si>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</si>
  <si>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</si>
  <si>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</si>
  <si>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</si>
  <si>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</si>
  <si>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</si>
  <si>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</si>
  <si>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</si>
  <si>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</si>
  <si>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</si>
  <si>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</si>
  <si>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</si>
  <si>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</si>
  <si>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</si>
  <si>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</si>
  <si>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</si>
  <si>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</si>
  <si>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</si>
  <si>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</si>
  <si>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</si>
  <si>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</si>
  <si>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</si>
  <si>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</si>
  <si>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</si>
  <si>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</si>
  <si>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</si>
  <si>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</si>
  <si>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</si>
  <si>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</si>
  <si>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</si>
  <si>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</si>
  <si>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</si>
  <si>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</si>
  <si>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</si>
  <si>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</si>
  <si>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</si>
  <si>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</si>
  <si>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</si>
  <si>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</si>
  <si>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</si>
  <si>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</si>
  <si>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</si>
  <si>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</si>
  <si>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</si>
  <si>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</si>
  <si>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</si>
  <si>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</si>
  <si>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</si>
  <si>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</si>
  <si>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</si>
  <si>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</si>
  <si>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</si>
  <si>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</si>
  <si>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</si>
  <si>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</si>
  <si>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</si>
  <si>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</si>
  <si>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</si>
  <si>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</si>
  <si>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</si>
  <si>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</si>
  <si>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</si>
  <si>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</si>
  <si>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</si>
  <si>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</si>
  <si>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</si>
  <si>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</si>
  <si>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</si>
  <si>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</si>
  <si>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</si>
  <si>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</si>
  <si>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</si>
  <si>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</si>
  <si>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</si>
  <si>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</si>
  <si>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</si>
  <si>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</si>
  <si>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</si>
  <si>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</si>
  <si>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</si>
  <si>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</si>
  <si>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</si>
  <si>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</si>
  <si>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</si>
  <si>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</si>
  <si>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</si>
  <si>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</si>
  <si>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</si>
  <si>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</si>
  <si>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</si>
  <si>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</si>
  <si>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</si>
  <si>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</si>
  <si>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</si>
  <si>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</si>
  <si>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</si>
  <si>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</si>
  <si>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</si>
  <si>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</si>
  <si>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</si>
  <si>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</si>
  <si>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</si>
  <si>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</si>
  <si>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</si>
  <si>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</si>
  <si>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</si>
  <si>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</si>
  <si>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</si>
  <si>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</si>
  <si>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</si>
  <si>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</si>
  <si>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</si>
  <si>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</si>
  <si>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</si>
  <si>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</si>
  <si>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</si>
  <si>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</si>
  <si>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</si>
  <si>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</si>
  <si>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</si>
  <si>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</si>
  <si>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</si>
  <si>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</si>
  <si>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</si>
  <si>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</si>
  <si>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</si>
  <si>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</si>
  <si>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</si>
  <si>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</si>
  <si>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</si>
  <si>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</si>
  <si>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</si>
  <si>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</si>
  <si>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</si>
  <si>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</si>
  <si>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</si>
  <si>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</si>
  <si>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</si>
  <si>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</si>
  <si>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</si>
  <si>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</si>
  <si>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</si>
  <si>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</si>
  <si>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</si>
  <si>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</si>
  <si>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</si>
  <si>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</si>
  <si>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</si>
  <si>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</si>
  <si>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</si>
  <si>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</si>
  <si>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</si>
  <si>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</si>
  <si>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</si>
  <si>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</si>
  <si>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</si>
  <si>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</si>
  <si>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</si>
  <si>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</si>
  <si>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</si>
  <si>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</si>
  <si>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</si>
  <si>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</si>
  <si>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</si>
  <si>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</si>
  <si>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</si>
  <si>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</si>
  <si>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</si>
  <si>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</si>
  <si>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</si>
  <si>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</si>
  <si>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</si>
  <si>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</si>
  <si>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</si>
  <si>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</si>
  <si>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</si>
  <si>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</si>
  <si>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</si>
  <si>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</si>
  <si>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</si>
  <si>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</si>
  <si>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</si>
  <si>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</si>
  <si>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</si>
  <si>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</si>
  <si>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</si>
  <si>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</si>
  <si>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</si>
  <si>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</si>
  <si>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</si>
  <si>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</si>
  <si>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</si>
  <si>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</si>
  <si>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</si>
  <si>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</si>
  <si>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</si>
  <si>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</si>
  <si>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</si>
  <si>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</si>
  <si>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</si>
  <si>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</si>
  <si>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</si>
  <si>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</si>
  <si>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</si>
  <si>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</si>
  <si>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</si>
  <si>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</si>
  <si>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</si>
  <si>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</si>
  <si>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</si>
  <si>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</si>
  <si>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</si>
  <si>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</si>
  <si>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</si>
  <si>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</si>
  <si>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</si>
  <si>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</si>
  <si>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</si>
  <si>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</si>
  <si>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</si>
  <si>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</si>
  <si>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</si>
  <si>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</si>
  <si>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</si>
  <si>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</si>
  <si>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</si>
  <si>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</si>
  <si>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</si>
  <si>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</si>
  <si>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</si>
  <si>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</si>
  <si>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</si>
  <si>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</si>
  <si>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</si>
  <si>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</si>
  <si>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</si>
  <si>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</si>
  <si>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</si>
  <si>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</si>
  <si>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</si>
  <si>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</si>
  <si>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</si>
  <si>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</si>
  <si>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</si>
  <si>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</si>
  <si>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</si>
  <si>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</si>
  <si>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</si>
  <si>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</si>
  <si>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</si>
  <si>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</si>
  <si>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</si>
  <si>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</si>
  <si>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</si>
  <si>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</si>
  <si>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</si>
  <si>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</si>
  <si>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</si>
  <si>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</si>
  <si>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</si>
  <si>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</si>
  <si>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</si>
  <si>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</si>
  <si>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</si>
  <si>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</si>
  <si>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</si>
  <si>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</si>
  <si>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</si>
  <si>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</si>
  <si>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</si>
  <si>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</si>
  <si>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</si>
  <si>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</si>
  <si>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</si>
  <si>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</si>
  <si>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</si>
  <si>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</si>
  <si>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</si>
  <si>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</si>
  <si>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</si>
  <si>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</si>
  <si>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</si>
  <si>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</si>
  <si>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</si>
  <si>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</si>
  <si>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</si>
  <si>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</si>
  <si>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</si>
  <si>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</si>
  <si>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</si>
  <si>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</si>
  <si>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</si>
  <si>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</si>
  <si>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</si>
  <si>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</si>
  <si>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</si>
  <si>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</si>
  <si>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</si>
  <si>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</si>
  <si>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</si>
  <si>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</si>
  <si>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</si>
  <si>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</si>
  <si>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</si>
  <si>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</si>
  <si>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</si>
  <si>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</si>
  <si>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</si>
  <si>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</si>
  <si>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</si>
  <si>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</si>
  <si>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</si>
  <si>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</si>
  <si>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</si>
  <si>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</si>
  <si>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</si>
  <si>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</si>
  <si>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</si>
  <si>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</si>
  <si>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</si>
  <si>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</si>
  <si>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</si>
  <si>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</si>
  <si>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</si>
  <si>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</si>
  <si>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</si>
  <si>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</si>
  <si>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</si>
  <si>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</si>
  <si>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</si>
  <si>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</si>
  <si>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</si>
  <si>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</si>
  <si>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</si>
  <si>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</si>
  <si>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</si>
  <si>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</si>
  <si>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</si>
  <si>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</si>
  <si>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</si>
  <si>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</si>
  <si>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</si>
  <si>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</si>
  <si>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</si>
  <si>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</si>
  <si>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</si>
  <si>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</si>
  <si>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</si>
  <si>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</si>
  <si>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</si>
  <si>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</si>
  <si>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</si>
  <si>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</si>
  <si>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</si>
  <si>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</si>
  <si>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</si>
  <si>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</si>
  <si>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</si>
  <si>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</si>
  <si>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</si>
  <si>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</si>
  <si>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</si>
  <si>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</si>
  <si>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</si>
  <si>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</si>
  <si>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</si>
  <si>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</si>
  <si>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</si>
  <si>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</si>
  <si>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</si>
  <si>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</si>
  <si>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</si>
  <si>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</si>
  <si>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</si>
  <si>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</si>
  <si>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</si>
  <si>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</si>
  <si>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</si>
  <si>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</si>
  <si>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</si>
  <si>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</si>
  <si>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</si>
  <si>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</si>
  <si>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</si>
  <si>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</si>
  <si>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</si>
  <si>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</si>
  <si>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</si>
  <si>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</si>
  <si>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</si>
  <si>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</si>
  <si>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</si>
  <si>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</si>
  <si>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</si>
  <si>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</si>
  <si>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</si>
  <si>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</si>
  <si>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</si>
  <si>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</si>
  <si>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</si>
  <si>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</si>
  <si>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</si>
  <si>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</si>
  <si>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</si>
  <si>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</si>
  <si>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</si>
  <si>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</si>
  <si>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</si>
  <si>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</si>
  <si>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</si>
  <si>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</si>
  <si>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</si>
  <si>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</si>
  <si>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</si>
  <si>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</si>
  <si>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</si>
  <si>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</si>
  <si>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</si>
  <si>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</si>
  <si>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</si>
  <si>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</si>
  <si>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</si>
  <si>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</si>
  <si>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</si>
  <si>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</si>
  <si>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</si>
  <si>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</si>
  <si>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</si>
  <si>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</si>
  <si>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</si>
  <si>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</si>
  <si>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</si>
  <si>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</si>
  <si>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</si>
  <si>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</si>
  <si>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</si>
  <si>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</si>
  <si>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</si>
  <si>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</si>
  <si>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</si>
  <si>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</si>
  <si>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</si>
  <si>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</si>
  <si>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</si>
  <si>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</si>
  <si>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</si>
  <si>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</si>
  <si>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</si>
  <si>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</si>
  <si>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</si>
  <si>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</si>
  <si>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</si>
  <si>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</si>
  <si>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</si>
  <si>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</si>
  <si>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</si>
  <si>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</si>
  <si>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</si>
  <si>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</si>
  <si>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</si>
  <si>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</si>
  <si>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</si>
  <si>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</si>
  <si>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</si>
  <si>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</si>
  <si>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</si>
  <si>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</si>
  <si>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</si>
  <si>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</si>
  <si>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</si>
  <si>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</si>
  <si>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</si>
  <si>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</si>
  <si>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</si>
  <si>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</si>
  <si>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</si>
  <si>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</si>
  <si>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</si>
  <si>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</si>
  <si>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</si>
  <si>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</si>
  <si>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</si>
  <si>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</si>
  <si>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</si>
  <si>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</si>
  <si>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</si>
  <si>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</si>
  <si>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</si>
  <si>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</si>
  <si>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</si>
  <si>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</si>
  <si>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</si>
  <si>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</si>
  <si>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</si>
  <si>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</si>
  <si>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</si>
  <si>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</si>
  <si>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</si>
  <si>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</si>
  <si>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</si>
  <si>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</si>
  <si>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</si>
  <si>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</si>
  <si>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</si>
  <si>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</si>
  <si>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</si>
  <si>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</si>
  <si>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</si>
  <si>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</si>
  <si>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</si>
  <si>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</si>
  <si>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</si>
  <si>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</si>
  <si>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</si>
  <si>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</si>
  <si>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</si>
  <si>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</si>
  <si>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</si>
  <si>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</si>
  <si>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</si>
  <si>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</si>
  <si>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</si>
  <si>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</si>
  <si>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</si>
  <si>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</si>
  <si>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</si>
  <si>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</si>
  <si>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</si>
  <si>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</si>
  <si>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</si>
  <si>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</si>
  <si>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</si>
  <si>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</si>
  <si>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</si>
  <si>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</si>
  <si>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</si>
  <si>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</si>
  <si>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</si>
  <si>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</si>
  <si>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</si>
  <si>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</si>
  <si>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</si>
  <si>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</si>
  <si>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</si>
  <si>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</si>
  <si>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</si>
  <si>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</si>
  <si>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</si>
  <si>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</si>
  <si>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</si>
  <si>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</si>
  <si>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</si>
  <si>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</si>
  <si>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</si>
  <si>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</si>
  <si>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</si>
  <si>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</si>
  <si>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</si>
  <si>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</si>
  <si>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</si>
  <si>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</si>
  <si>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</si>
  <si>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</si>
  <si>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</si>
  <si>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</si>
  <si>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</si>
  <si>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</si>
  <si>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</si>
  <si>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</si>
  <si>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</si>
  <si>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</si>
  <si>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</si>
  <si>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</si>
  <si>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</si>
  <si>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</si>
  <si>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</si>
  <si>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</si>
  <si>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</si>
  <si>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</si>
  <si>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</si>
  <si>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</si>
  <si>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</si>
  <si>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</si>
  <si>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</si>
  <si>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</si>
  <si>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</si>
  <si>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</si>
  <si>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</si>
  <si>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</si>
  <si>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</si>
  <si>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</si>
  <si>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</si>
  <si>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</si>
  <si>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</si>
  <si>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</si>
  <si>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</si>
  <si>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</si>
  <si>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</si>
  <si>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</si>
  <si>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</si>
  <si>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</si>
  <si>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</si>
  <si>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</si>
  <si>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</si>
  <si>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</si>
  <si>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</si>
  <si>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</si>
  <si>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</si>
  <si>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</si>
  <si>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</si>
  <si>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</si>
  <si>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</si>
  <si>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</si>
  <si>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</si>
  <si>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</si>
  <si>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</si>
  <si>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</si>
  <si>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</si>
  <si>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</si>
  <si>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</si>
  <si>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</si>
  <si>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</si>
  <si>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</si>
  <si>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</si>
  <si>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</si>
  <si>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</si>
  <si>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</si>
  <si>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</si>
  <si>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</si>
  <si>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</si>
  <si>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</si>
  <si>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</si>
  <si>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</si>
  <si>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</si>
  <si>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</si>
  <si>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</si>
  <si>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</si>
  <si>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</si>
  <si>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</si>
  <si>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</si>
  <si>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</si>
  <si>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</si>
  <si>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</si>
  <si>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</si>
  <si>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</si>
  <si>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</si>
  <si>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</si>
  <si>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</si>
  <si>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</si>
  <si>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</si>
  <si>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</si>
  <si>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</si>
  <si>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</si>
  <si>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</si>
  <si>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</si>
  <si>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</si>
  <si>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</si>
  <si>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</si>
  <si>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</si>
  <si>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</si>
  <si>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</si>
  <si>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</si>
  <si>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</si>
  <si>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</si>
  <si>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</si>
  <si>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</si>
  <si>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</si>
  <si>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</si>
  <si>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</si>
  <si>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</si>
  <si>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</si>
  <si>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</si>
  <si>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</si>
  <si>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</si>
  <si>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</si>
  <si>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</si>
  <si>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</si>
  <si>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</si>
  <si>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</si>
  <si>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</si>
  <si>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</si>
  <si>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</si>
  <si>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</si>
  <si>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</si>
  <si>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</si>
  <si>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</si>
  <si>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</si>
  <si>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</si>
  <si>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</si>
  <si>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</si>
  <si>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</si>
  <si>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</si>
  <si>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</si>
  <si>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</si>
  <si>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</si>
  <si>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</si>
  <si>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</si>
  <si>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</si>
  <si>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</si>
  <si>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</si>
  <si>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</si>
  <si>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</si>
  <si>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</si>
  <si>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</si>
  <si>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</si>
  <si>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</si>
  <si>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</si>
  <si>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</si>
  <si>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</si>
  <si>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</si>
  <si>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</si>
  <si>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</si>
  <si>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</si>
  <si>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</si>
  <si>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</si>
  <si>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</si>
  <si>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</si>
  <si>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</si>
  <si>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</si>
  <si>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</si>
  <si>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</si>
  <si>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</si>
  <si>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</si>
  <si>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</si>
  <si>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</si>
  <si>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</si>
  <si>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</si>
  <si>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</si>
  <si>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</si>
  <si>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</si>
  <si>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</si>
  <si>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</si>
  <si>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</si>
  <si>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</si>
  <si>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</si>
  <si>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</si>
  <si>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</si>
  <si>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</si>
  <si>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</si>
  <si>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</si>
  <si>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</si>
  <si>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</si>
  <si>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</si>
  <si>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</si>
  <si>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</si>
  <si>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</si>
  <si>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</si>
  <si>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</si>
  <si>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</si>
  <si>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</si>
  <si>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</si>
  <si>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</si>
  <si>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</si>
  <si>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</si>
  <si>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</si>
  <si>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</si>
  <si>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</si>
  <si>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</si>
  <si>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</si>
  <si>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</si>
  <si>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</si>
  <si>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</si>
  <si>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</si>
  <si>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</si>
  <si>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</si>
  <si>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</si>
  <si>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</si>
  <si>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</si>
  <si>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</si>
  <si>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</si>
  <si>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</si>
  <si>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</si>
  <si>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</si>
  <si>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</si>
  <si>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</si>
  <si>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</si>
  <si>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</si>
  <si>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</si>
  <si>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</si>
  <si>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</si>
  <si>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</si>
  <si>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</si>
  <si>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</si>
  <si>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</si>
  <si>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</si>
  <si>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</si>
  <si>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</si>
  <si>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</si>
  <si>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</si>
  <si>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</si>
  <si>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</si>
  <si>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</si>
  <si>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</si>
  <si>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</si>
  <si>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</si>
  <si>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</si>
  <si>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</si>
  <si>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</si>
  <si>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</si>
  <si>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</si>
  <si>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</si>
  <si>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</si>
  <si>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</si>
  <si>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</si>
  <si>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</si>
  <si>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</si>
  <si>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</si>
  <si>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</si>
  <si>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</si>
  <si>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</si>
  <si>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</si>
  <si>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</si>
  <si>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</si>
  <si>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</si>
  <si>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</si>
  <si>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</si>
  <si>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</si>
  <si>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</si>
  <si>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</si>
  <si>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</si>
  <si>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</si>
  <si>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</si>
  <si>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</si>
  <si>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</si>
  <si>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</si>
  <si>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</si>
  <si>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</si>
  <si>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</si>
  <si>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</si>
  <si>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</si>
  <si>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</si>
  <si>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</si>
  <si>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</si>
  <si>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</si>
  <si>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</si>
  <si>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</si>
  <si>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</si>
  <si>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</si>
  <si>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</si>
  <si>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</si>
  <si>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</si>
  <si>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</si>
  <si>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</si>
  <si>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</si>
  <si>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</si>
  <si>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</si>
  <si>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</si>
  <si>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</si>
  <si>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</si>
  <si>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</si>
  <si>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</si>
  <si>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</si>
  <si>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</si>
  <si>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</si>
  <si>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</si>
  <si>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</si>
  <si>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</si>
  <si>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</si>
  <si>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</si>
  <si>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</si>
  <si>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</si>
  <si>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</si>
  <si>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</si>
  <si>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</si>
  <si>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</si>
  <si>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</si>
  <si>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</si>
  <si>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</si>
  <si>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</si>
  <si>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</si>
  <si>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</si>
  <si>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</si>
  <si>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</si>
  <si>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</si>
  <si>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</si>
  <si>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</si>
  <si>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</si>
  <si>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</si>
  <si>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</si>
  <si>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</si>
  <si>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</si>
  <si>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</si>
  <si>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</si>
  <si>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</si>
  <si>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</si>
  <si>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</si>
  <si>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</si>
  <si>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</si>
  <si>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</si>
  <si>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</si>
  <si>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</si>
  <si>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</si>
  <si>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</si>
  <si>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</si>
  <si>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</si>
  <si>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</si>
  <si>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</si>
  <si>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</si>
  <si>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</si>
  <si>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</si>
  <si>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</si>
  <si>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</si>
  <si>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</si>
  <si>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</si>
  <si>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</si>
  <si>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</si>
  <si>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</si>
  <si>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</si>
  <si>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</si>
  <si>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</si>
  <si>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</si>
  <si>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</si>
  <si>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</si>
  <si>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</si>
  <si>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</si>
  <si>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</si>
  <si>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</si>
  <si>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</si>
  <si>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</si>
  <si>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</si>
  <si>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</si>
  <si>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</si>
  <si>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</si>
  <si>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</si>
  <si>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</si>
  <si>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</si>
  <si>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</si>
  <si>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</si>
  <si>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</si>
  <si>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</si>
  <si>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</si>
  <si>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</si>
  <si>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</si>
  <si>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</si>
  <si>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</si>
  <si>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</si>
  <si>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</si>
  <si>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</si>
  <si>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</si>
  <si>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</si>
  <si>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</si>
  <si>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</si>
  <si>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</si>
  <si>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</si>
  <si>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</si>
  <si>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</si>
  <si>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</si>
  <si>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</si>
  <si>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</si>
  <si>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</si>
  <si>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</si>
  <si>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</si>
  <si>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</si>
  <si>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</si>
  <si>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</si>
  <si>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</si>
  <si>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</si>
  <si>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</si>
  <si>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</si>
  <si>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</si>
  <si>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</si>
  <si>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</si>
  <si>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</si>
  <si>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</si>
  <si>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</si>
  <si>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</si>
  <si>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</si>
  <si>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</si>
  <si>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</si>
  <si>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</si>
  <si>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</si>
  <si>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</si>
  <si>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</si>
  <si>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</si>
  <si>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</si>
  <si>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</si>
  <si>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</si>
  <si>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</si>
  <si>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</si>
  <si>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</si>
  <si>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</si>
  <si>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</si>
  <si>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</si>
  <si>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</si>
  <si>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</si>
  <si>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</si>
  <si>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</si>
  <si>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</si>
  <si>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</si>
  <si>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</si>
  <si>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</si>
  <si>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</si>
  <si>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</si>
  <si>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</si>
  <si>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</si>
  <si>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</si>
  <si>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</si>
  <si>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</si>
  <si>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</si>
  <si>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</si>
  <si>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</si>
  <si>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</si>
  <si>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</si>
  <si>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</si>
  <si>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</si>
  <si>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</si>
  <si>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</si>
  <si>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</si>
  <si>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</si>
  <si>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</si>
  <si>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</si>
  <si>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</si>
  <si>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</si>
  <si>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</si>
  <si>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</si>
  <si>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</si>
  <si>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</si>
  <si>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</si>
  <si>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</si>
  <si>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</si>
  <si>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</si>
  <si>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</si>
  <si>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</si>
  <si>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</si>
  <si>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</si>
  <si>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</si>
  <si>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</si>
  <si>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</si>
  <si>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</si>
  <si>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</si>
  <si>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</si>
  <si>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</si>
  <si>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</si>
  <si>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</si>
  <si>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</si>
  <si>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</si>
  <si>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</si>
  <si>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</si>
  <si>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</si>
  <si>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</si>
  <si>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</si>
  <si>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</si>
  <si>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</si>
  <si>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</si>
  <si>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</si>
  <si>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</si>
  <si>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</si>
  <si>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</si>
  <si>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</si>
  <si>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</si>
  <si>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</si>
  <si>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</si>
  <si>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</si>
  <si>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</si>
  <si>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</si>
  <si>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</si>
  <si>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</si>
  <si>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</si>
  <si>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</si>
  <si>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</si>
  <si>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</si>
  <si>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</si>
  <si>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</si>
  <si>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</si>
  <si>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</si>
  <si>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</si>
  <si>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</si>
  <si>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</si>
  <si>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</si>
  <si>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</si>
  <si>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</si>
  <si>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</si>
  <si>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</si>
  <si>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</si>
  <si>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</si>
  <si>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</si>
  <si>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</si>
  <si>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</si>
  <si>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</si>
  <si>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</si>
  <si>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</si>
  <si>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</si>
  <si>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</si>
  <si>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</si>
  <si>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</si>
  <si>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</si>
  <si>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</si>
  <si>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</si>
  <si>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</si>
  <si>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</si>
  <si>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</si>
  <si>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</si>
  <si>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</si>
  <si>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</si>
  <si>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</si>
  <si>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</si>
  <si>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</si>
  <si>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</si>
  <si>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</si>
  <si>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</si>
  <si>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</si>
  <si>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</si>
  <si>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</si>
  <si>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</si>
  <si>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</si>
  <si>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</si>
  <si>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</si>
  <si>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</si>
  <si>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</si>
  <si>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</si>
  <si>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</si>
  <si>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</si>
  <si>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</si>
  <si>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</si>
  <si>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</si>
  <si>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</si>
  <si>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</si>
  <si>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</si>
  <si>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</si>
  <si>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</si>
  <si>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</si>
  <si>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</si>
  <si>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</si>
  <si>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</si>
  <si>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</si>
  <si>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</si>
  <si>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</si>
  <si>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</si>
  <si>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</si>
  <si>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</si>
  <si>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</si>
  <si>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</si>
  <si>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</si>
  <si>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</si>
  <si>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</si>
  <si>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</si>
  <si>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</si>
  <si>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</si>
  <si>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</si>
  <si>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</si>
  <si>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</si>
  <si>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</si>
  <si>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</si>
  <si>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</si>
  <si>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</si>
  <si>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</si>
  <si>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</si>
  <si>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</si>
  <si>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</si>
  <si>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</si>
  <si>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</si>
  <si>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</si>
  <si>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</si>
  <si>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</si>
  <si>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</si>
  <si>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</si>
  <si>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</si>
  <si>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</si>
  <si>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</si>
  <si>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</si>
  <si>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</si>
  <si>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</si>
  <si>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</si>
  <si>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</si>
  <si>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</si>
  <si>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</si>
  <si>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</si>
  <si>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</si>
  <si>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</si>
  <si>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</si>
  <si>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</si>
  <si>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</si>
  <si>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</si>
  <si>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</si>
  <si>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</si>
  <si>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</si>
  <si>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</si>
  <si>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</si>
  <si>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</si>
  <si>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</si>
  <si>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</si>
  <si>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</si>
  <si>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</si>
  <si>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</si>
  <si>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</si>
  <si>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</si>
  <si>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</si>
  <si>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</si>
  <si>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</si>
  <si>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</si>
  <si>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</si>
  <si>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</si>
  <si>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</si>
  <si>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</si>
  <si>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</si>
  <si>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</si>
  <si>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</si>
  <si>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</si>
  <si>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</si>
  <si>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</si>
  <si>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</si>
  <si>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</si>
  <si>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</si>
  <si>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</si>
  <si>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</si>
  <si>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</si>
  <si>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</si>
  <si>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</si>
  <si>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</si>
  <si>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</si>
  <si>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</si>
  <si>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</si>
  <si>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</si>
  <si>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</si>
  <si>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</si>
  <si>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</si>
  <si>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</si>
  <si>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</si>
  <si>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</si>
  <si>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</si>
  <si>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</si>
  <si>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</si>
  <si>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</si>
  <si>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</si>
  <si>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</si>
  <si>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</si>
  <si>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</si>
  <si>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</si>
  <si>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</si>
  <si>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</si>
  <si>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</si>
  <si>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</si>
  <si>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</si>
  <si>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</si>
  <si>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</si>
  <si>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</si>
  <si>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</si>
  <si>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</si>
  <si>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</si>
  <si>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</si>
  <si>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</si>
  <si>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</si>
  <si>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</si>
  <si>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</si>
  <si>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</si>
  <si>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</si>
  <si>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</si>
  <si>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</si>
  <si>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</si>
  <si>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</si>
  <si>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</si>
  <si>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</si>
  <si>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</si>
  <si>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</si>
  <si>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</si>
  <si>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</si>
  <si>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</si>
  <si>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</si>
  <si>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</si>
  <si>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</si>
  <si>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</si>
  <si>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</si>
  <si>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</si>
  <si>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</si>
  <si>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</si>
  <si>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</si>
  <si>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</si>
  <si>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</si>
  <si>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</si>
  <si>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</si>
  <si>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</si>
  <si>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</si>
  <si>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</si>
  <si>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</si>
  <si>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</si>
  <si>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</si>
  <si>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</si>
  <si>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</si>
  <si>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</si>
  <si>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</si>
  <si>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</si>
  <si>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</si>
  <si>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</si>
  <si>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</si>
  <si>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</si>
  <si>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</si>
  <si>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</si>
  <si>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</si>
  <si>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</si>
  <si>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</si>
  <si>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</si>
  <si>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</si>
  <si>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</si>
  <si>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</si>
  <si>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</si>
  <si>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</si>
  <si>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</si>
  <si>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</si>
  <si>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</si>
  <si>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</si>
  <si>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</si>
  <si>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</si>
  <si>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</si>
  <si>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</si>
  <si>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</si>
  <si>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</si>
  <si>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</si>
  <si>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</si>
  <si>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</si>
  <si>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</si>
  <si>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</si>
  <si>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</si>
  <si>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</si>
  <si>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</si>
  <si>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</si>
  <si>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</si>
  <si>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</si>
  <si>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</si>
  <si>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</si>
  <si>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</si>
  <si>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</si>
  <si>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</si>
  <si>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</si>
  <si>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</si>
  <si>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</si>
  <si>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</si>
  <si>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</si>
  <si>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</si>
  <si>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</si>
  <si>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</si>
  <si>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</si>
  <si>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</si>
  <si>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</si>
  <si>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</si>
  <si>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</si>
  <si>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</si>
  <si>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</si>
  <si>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</si>
  <si>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</si>
  <si>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</si>
  <si>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</si>
  <si>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</si>
  <si>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</si>
  <si>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</si>
  <si>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</si>
  <si>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</si>
  <si>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</si>
  <si>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</si>
  <si>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</si>
  <si>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</si>
  <si>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</si>
  <si>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</si>
  <si>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</si>
  <si>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</si>
  <si>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</si>
  <si>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</si>
  <si>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</si>
  <si>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</si>
  <si>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</si>
  <si>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</si>
  <si>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</si>
  <si>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</si>
  <si>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</si>
  <si>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</si>
  <si>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</si>
  <si>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</si>
  <si>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</si>
  <si>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</si>
  <si>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</si>
  <si>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</si>
  <si>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</si>
  <si>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</si>
  <si>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</si>
  <si>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</si>
  <si>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</si>
  <si>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</si>
  <si>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</si>
  <si>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</si>
  <si>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</si>
  <si>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</si>
  <si>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</si>
  <si>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</si>
  <si>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</si>
  <si>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</si>
  <si>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</si>
  <si>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</si>
  <si>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</si>
  <si>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</si>
  <si>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</si>
  <si>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</si>
  <si>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</si>
  <si>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</si>
  <si>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</si>
  <si>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</si>
  <si>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</si>
  <si>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</si>
  <si>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</si>
  <si>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</si>
  <si>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</si>
  <si>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</si>
  <si>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</si>
  <si>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</si>
  <si>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</si>
  <si>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</si>
  <si>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</si>
  <si>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</si>
  <si>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</si>
  <si>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</si>
  <si>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</si>
  <si>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</si>
  <si>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</si>
  <si>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</si>
  <si>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</si>
  <si>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</si>
  <si>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</si>
  <si>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</si>
  <si>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</si>
  <si>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</si>
  <si>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</si>
  <si>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</si>
  <si>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</si>
  <si>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</si>
  <si>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</si>
  <si>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</si>
  <si>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</si>
  <si>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</si>
  <si>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</si>
  <si>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</si>
  <si>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</si>
  <si>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</si>
  <si>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</si>
  <si>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</si>
  <si>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</si>
  <si>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</si>
  <si>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</si>
  <si>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</si>
  <si>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</si>
  <si>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</si>
  <si>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</si>
  <si>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</si>
  <si>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</si>
  <si>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</si>
  <si>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</si>
  <si>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</si>
  <si>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</si>
  <si>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</si>
  <si>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</si>
  <si>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</si>
  <si>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</si>
  <si>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</si>
  <si>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</si>
  <si>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</si>
  <si>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</si>
  <si>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</si>
  <si>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</si>
  <si>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</si>
  <si>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</si>
  <si>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</si>
  <si>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</si>
  <si>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</si>
  <si>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</si>
  <si>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</si>
  <si>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</si>
  <si>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</si>
  <si>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</si>
  <si>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</si>
  <si>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</si>
  <si>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</si>
  <si>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</si>
  <si>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</si>
  <si>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</si>
  <si>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</si>
  <si>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</si>
  <si>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</si>
  <si>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</si>
  <si>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</si>
  <si>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</si>
  <si>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</si>
  <si>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</si>
  <si>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</si>
  <si>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</si>
  <si>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</si>
  <si>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</si>
  <si>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</si>
  <si>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</si>
  <si>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</si>
  <si>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</si>
  <si>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</si>
  <si>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</si>
  <si>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</si>
  <si>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</si>
  <si>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</si>
  <si>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</si>
  <si>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</si>
  <si>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</si>
  <si>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</si>
  <si>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</si>
  <si>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</si>
  <si>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</si>
  <si>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</si>
  <si>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</si>
  <si>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</si>
  <si>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</si>
  <si>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</si>
  <si>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</si>
  <si>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</si>
  <si>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</si>
  <si>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</si>
  <si>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</si>
  <si>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</si>
  <si>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</si>
  <si>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</si>
  <si>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</si>
  <si>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</si>
  <si>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</si>
  <si>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</si>
  <si>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</si>
  <si>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</si>
  <si>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</si>
  <si>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</si>
  <si>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</si>
  <si>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</si>
  <si>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</si>
  <si>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</si>
  <si>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</si>
  <si>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</si>
  <si>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</si>
  <si>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</si>
  <si>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</si>
  <si>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</si>
  <si>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</si>
  <si>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</si>
  <si>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</si>
  <si>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</si>
  <si>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</si>
  <si>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</si>
  <si>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</si>
  <si>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</si>
  <si>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</si>
  <si>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</si>
  <si>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</si>
  <si>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</si>
  <si>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</si>
  <si>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</si>
  <si>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</si>
  <si>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</si>
  <si>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</si>
  <si>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</si>
  <si>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</si>
  <si>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</si>
  <si>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</si>
  <si>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</si>
  <si>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</si>
  <si>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</si>
  <si>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</si>
  <si>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</si>
  <si>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</si>
  <si>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</si>
  <si>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</si>
  <si>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</si>
  <si>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</si>
  <si>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</si>
  <si>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</si>
  <si>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</si>
  <si>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</si>
  <si>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</si>
  <si>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</si>
  <si>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</si>
  <si>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</si>
  <si>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</si>
  <si>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</si>
  <si>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</si>
  <si>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</si>
  <si>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</si>
  <si>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</si>
  <si>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</si>
  <si>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</si>
  <si>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</si>
  <si>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</si>
  <si>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</si>
  <si>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</si>
  <si>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</si>
  <si>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</si>
  <si>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</si>
  <si>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</si>
  <si>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</si>
  <si>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</si>
  <si>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</si>
  <si>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</si>
  <si>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</si>
  <si>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</si>
  <si>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</si>
  <si>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</si>
  <si>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</si>
  <si>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</si>
  <si>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</si>
  <si>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</si>
  <si>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</si>
  <si>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</si>
  <si>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</si>
  <si>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</si>
  <si>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</si>
  <si>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</si>
  <si>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</si>
  <si>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</si>
  <si>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</si>
  <si>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</si>
  <si>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</si>
  <si>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</si>
  <si>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</si>
  <si>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</si>
  <si>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</si>
  <si>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</si>
  <si>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</si>
  <si>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</si>
  <si>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</si>
  <si>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</si>
  <si>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</si>
  <si>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</si>
  <si>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</si>
  <si>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</si>
  <si>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</si>
  <si>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</si>
  <si>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</si>
  <si>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</si>
  <si>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</si>
  <si>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</si>
  <si>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</si>
  <si>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</si>
  <si>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</si>
  <si>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</si>
  <si>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</si>
  <si>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</si>
  <si>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</si>
  <si>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</si>
  <si>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</si>
  <si>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</si>
  <si>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</si>
  <si>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</si>
  <si>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</si>
  <si>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</si>
  <si>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</si>
  <si>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</si>
  <si>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</si>
  <si>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</si>
  <si>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</si>
  <si>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</si>
  <si>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</si>
  <si>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</si>
  <si>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</si>
  <si>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</si>
  <si>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</si>
  <si>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</si>
  <si>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</si>
  <si>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</si>
  <si>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</si>
  <si>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</si>
  <si>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</si>
  <si>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</si>
  <si>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</si>
  <si>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</si>
  <si>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</si>
  <si>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</si>
  <si>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</si>
  <si>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</si>
  <si>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</si>
  <si>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</si>
  <si>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</si>
  <si>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</si>
  <si>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</si>
  <si>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</si>
  <si>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</si>
  <si>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</si>
  <si>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</si>
  <si>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</si>
  <si>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</si>
  <si>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</si>
  <si>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</si>
  <si>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</si>
  <si>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</si>
  <si>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</si>
  <si>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</si>
  <si>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</si>
  <si>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</si>
  <si>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</si>
  <si>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</si>
  <si>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</si>
  <si>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</si>
  <si>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</si>
  <si>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</si>
  <si>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</si>
  <si>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</si>
  <si>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</si>
  <si>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</si>
  <si>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</si>
  <si>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</si>
  <si>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</si>
  <si>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</si>
  <si>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</si>
  <si>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</si>
  <si>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</si>
  <si>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</si>
  <si>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</si>
  <si>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</si>
  <si>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</si>
  <si>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</si>
  <si>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</si>
  <si>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</si>
  <si>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</si>
  <si>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</si>
  <si>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</si>
  <si>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</si>
  <si>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</si>
  <si>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</si>
  <si>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</si>
  <si>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</si>
  <si>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</si>
  <si>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</si>
  <si>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</si>
  <si>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</si>
  <si>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</si>
  <si>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</si>
  <si>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</si>
  <si>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</si>
  <si>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</si>
  <si>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</si>
  <si>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</si>
  <si>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</si>
  <si>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</si>
  <si>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</si>
  <si>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</si>
  <si>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</si>
  <si>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</si>
  <si>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</si>
  <si>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</si>
  <si>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</si>
  <si>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</si>
  <si>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</si>
  <si>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</si>
  <si>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</si>
  <si>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</si>
  <si>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</si>
  <si>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</si>
  <si>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</si>
  <si>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</si>
  <si>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</si>
  <si>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</si>
  <si>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</si>
  <si>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</si>
  <si>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</si>
  <si>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</si>
  <si>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</si>
  <si>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</si>
  <si>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</si>
  <si>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</si>
  <si>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</si>
  <si>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</si>
  <si>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</si>
  <si>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</si>
  <si>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</si>
  <si>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</si>
  <si>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</si>
  <si>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</si>
  <si>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</si>
  <si>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</si>
  <si>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</si>
  <si>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</si>
  <si>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</si>
  <si>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</si>
  <si>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</si>
  <si>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</si>
  <si>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</si>
  <si>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</si>
  <si>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</si>
  <si>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</si>
  <si>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</si>
  <si>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</si>
  <si>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</si>
  <si>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</si>
  <si>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</si>
  <si>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</si>
  <si>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</si>
  <si>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</si>
  <si>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</si>
  <si>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</si>
  <si>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</si>
  <si>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</si>
  <si>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</si>
  <si>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</si>
  <si>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</si>
  <si>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</si>
  <si>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</si>
  <si>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</si>
  <si>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</si>
  <si>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</si>
  <si>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</si>
  <si>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</si>
  <si>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</si>
  <si>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</si>
  <si>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</si>
  <si>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</si>
  <si>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</si>
  <si>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</si>
  <si>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</si>
  <si>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</si>
  <si>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</si>
  <si>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</si>
  <si>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</si>
  <si>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</si>
  <si>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</si>
  <si>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</si>
  <si>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</si>
  <si>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</si>
  <si>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</si>
  <si>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</si>
  <si>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</si>
  <si>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</si>
  <si>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</si>
  <si>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</si>
  <si>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</si>
  <si>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</si>
  <si>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</si>
  <si>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</si>
  <si>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</si>
  <si>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</si>
  <si>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</si>
  <si>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</si>
  <si>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</si>
  <si>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</si>
  <si>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</si>
  <si>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</si>
  <si>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</si>
  <si>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</si>
  <si>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</si>
  <si>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</si>
  <si>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</si>
  <si>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</si>
  <si>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</si>
  <si>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</si>
  <si>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</si>
  <si>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</si>
  <si>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</si>
  <si>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</si>
  <si>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</si>
  <si>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</si>
  <si>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</si>
  <si>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</si>
  <si>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</si>
  <si>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</si>
  <si>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</si>
  <si>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</si>
  <si>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</si>
  <si>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</si>
  <si>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</si>
  <si>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</si>
  <si>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</si>
  <si>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</si>
  <si>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</si>
  <si>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</si>
  <si>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</si>
  <si>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</si>
  <si>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</si>
  <si>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</si>
  <si>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</si>
  <si>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</si>
  <si>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</si>
  <si>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</si>
  <si>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</si>
  <si>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</si>
  <si>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</si>
  <si>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</si>
  <si>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</si>
  <si>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</si>
  <si>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</si>
  <si>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</si>
  <si>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</si>
  <si>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</si>
  <si>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</si>
  <si>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</si>
  <si>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</si>
  <si>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</si>
  <si>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</si>
  <si>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</si>
  <si>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</si>
  <si>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</si>
  <si>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</si>
  <si>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</si>
  <si>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</si>
  <si>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</si>
  <si>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</si>
  <si>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</si>
  <si>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</si>
  <si>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</si>
  <si>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</si>
  <si>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</si>
  <si>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</si>
  <si>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</si>
  <si>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</si>
  <si>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</si>
  <si>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</si>
  <si>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</si>
  <si>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</si>
  <si>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</si>
  <si>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</si>
  <si>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</si>
  <si>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</si>
  <si>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</si>
  <si>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</si>
  <si>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</si>
  <si>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</si>
  <si>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</si>
  <si>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</si>
  <si>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</si>
  <si>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</si>
  <si>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</si>
  <si>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</si>
  <si>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</si>
  <si>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</si>
  <si>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</si>
  <si>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</si>
  <si>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</si>
  <si>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</si>
  <si>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</si>
  <si>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</si>
  <si>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</si>
  <si>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</si>
  <si>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</si>
  <si>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</si>
  <si>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</si>
  <si>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</si>
  <si>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</si>
  <si>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</si>
  <si>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</si>
  <si>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</si>
  <si>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</si>
  <si>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</si>
  <si>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</si>
  <si>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</si>
  <si>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</si>
  <si>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</si>
  <si>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</si>
  <si>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</si>
  <si>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</si>
  <si>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</si>
  <si>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</si>
  <si>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</si>
  <si>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</si>
  <si>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</si>
  <si>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</si>
  <si>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</si>
  <si>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</si>
  <si>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</si>
  <si>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</si>
  <si>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</si>
  <si>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</si>
  <si>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</si>
  <si>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</si>
  <si>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</si>
  <si>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</si>
  <si>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</si>
  <si>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</si>
  <si>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</si>
  <si>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</si>
  <si>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</si>
  <si>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</si>
  <si>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</si>
  <si>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</si>
  <si>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</si>
  <si>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</si>
  <si>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</si>
  <si>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</si>
  <si>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</si>
  <si>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</si>
  <si>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</si>
  <si>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</si>
  <si>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</si>
  <si>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</si>
  <si>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</si>
  <si>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</si>
  <si>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</si>
  <si>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</si>
  <si>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</si>
  <si>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</si>
  <si>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</si>
  <si>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</si>
  <si>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</si>
  <si>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</si>
  <si>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</si>
  <si>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</si>
  <si>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</si>
  <si>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</si>
  <si>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</si>
  <si>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</si>
  <si>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</si>
  <si>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</si>
  <si>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</si>
  <si>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</si>
  <si>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</si>
  <si>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</si>
  <si>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</si>
  <si>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</si>
  <si>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</si>
  <si>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</si>
  <si>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</si>
  <si>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</si>
  <si>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</si>
  <si>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</si>
  <si>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</si>
  <si>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</si>
  <si>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</si>
  <si>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</si>
  <si>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</si>
  <si>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</si>
  <si>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</si>
  <si>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</si>
  <si>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</si>
  <si>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</si>
  <si>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</si>
  <si>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</si>
  <si>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</si>
  <si>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</si>
  <si>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</si>
  <si>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</si>
  <si>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</si>
  <si>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</si>
  <si>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</si>
  <si>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</si>
  <si>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</si>
  <si>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</si>
  <si>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</si>
  <si>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</si>
  <si>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</si>
  <si>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</si>
  <si>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</si>
  <si>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</si>
  <si>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</si>
  <si>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</si>
  <si>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</si>
  <si>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</si>
  <si>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</si>
  <si>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</si>
  <si>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</si>
  <si>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</si>
  <si>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</si>
  <si>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</si>
  <si>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</si>
  <si>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</si>
  <si>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</si>
  <si>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</si>
  <si>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</si>
  <si>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</si>
  <si>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</si>
  <si>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</si>
  <si>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</si>
  <si>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</si>
  <si>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</si>
  <si>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</si>
  <si>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</si>
  <si>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</si>
  <si>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</si>
  <si>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</si>
  <si>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</si>
  <si>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</si>
  <si>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</si>
  <si>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</si>
  <si>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</si>
  <si>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</si>
  <si>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</si>
  <si>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</si>
  <si>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</si>
  <si>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</si>
  <si>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</si>
  <si>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</si>
  <si>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</si>
  <si>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</si>
  <si>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</si>
  <si>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</si>
  <si>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</si>
  <si>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</si>
  <si>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</si>
  <si>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</si>
  <si>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</si>
  <si>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</si>
  <si>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</si>
  <si>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</si>
  <si>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</si>
  <si>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</si>
  <si>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</si>
  <si>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</si>
  <si>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</si>
  <si>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</si>
  <si>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</si>
  <si>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</si>
  <si>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</si>
  <si>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</si>
  <si>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</si>
  <si>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</si>
  <si>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</si>
  <si>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</si>
  <si>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</si>
  <si>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</si>
  <si>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</si>
  <si>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</si>
  <si>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</si>
  <si>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</si>
  <si>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</si>
  <si>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</si>
  <si>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</si>
  <si>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</si>
  <si>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</si>
  <si>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</si>
  <si>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</si>
  <si>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</si>
  <si>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</si>
  <si>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</si>
  <si>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</si>
  <si>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</si>
  <si>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</si>
  <si>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</si>
  <si>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</si>
  <si>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</si>
  <si>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</si>
  <si>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</si>
  <si>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</si>
  <si>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</si>
  <si>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</si>
  <si>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</si>
  <si>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</si>
  <si>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</si>
  <si>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</si>
  <si>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</si>
  <si>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</si>
  <si>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</si>
  <si>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</si>
  <si>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</si>
  <si>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</si>
  <si>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</si>
  <si>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</si>
  <si>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</si>
  <si>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</si>
  <si>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</si>
  <si>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</si>
  <si>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</si>
  <si>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</si>
  <si>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</si>
  <si>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</si>
  <si>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</si>
  <si>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</si>
  <si>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</si>
  <si>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</si>
  <si>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</si>
  <si>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</si>
  <si>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</si>
  <si>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</si>
  <si>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</si>
  <si>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</si>
  <si>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</si>
  <si>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</si>
  <si>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</si>
  <si>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</si>
  <si>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</si>
  <si>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</si>
  <si>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</si>
  <si>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</si>
  <si>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</si>
  <si>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</si>
  <si>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</si>
  <si>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</si>
  <si>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</si>
  <si>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</si>
  <si>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</si>
  <si>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</si>
  <si>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</si>
  <si>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</si>
  <si>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</si>
  <si>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</si>
  <si>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</si>
  <si>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</si>
  <si>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</si>
  <si>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</si>
  <si>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</si>
  <si>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</si>
  <si>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</si>
  <si>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</si>
  <si>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</si>
  <si>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</si>
  <si>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</si>
  <si>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</si>
  <si>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</si>
  <si>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</si>
  <si>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</si>
  <si>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</si>
  <si>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</si>
  <si>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</si>
  <si>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</si>
  <si>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</si>
  <si>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</si>
  <si>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</si>
  <si>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</si>
  <si>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</si>
  <si>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</si>
  <si>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</si>
  <si>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</si>
  <si>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</si>
  <si>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</si>
  <si>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</si>
  <si>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</si>
  <si>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</si>
  <si>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</si>
  <si>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</si>
  <si>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</si>
  <si>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</si>
  <si>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</si>
  <si>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</si>
  <si>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</si>
  <si>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</si>
  <si>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</si>
  <si>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</si>
  <si>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</si>
  <si>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</si>
  <si>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</si>
  <si>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</si>
  <si>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</si>
  <si>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</si>
  <si>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</si>
  <si>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</si>
  <si>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</si>
  <si>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</si>
  <si>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</si>
  <si>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</si>
  <si>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</si>
  <si>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</si>
  <si>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</si>
  <si>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</si>
  <si>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</si>
  <si>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</si>
  <si>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</si>
  <si>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</si>
  <si>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</si>
  <si>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</si>
  <si>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</si>
  <si>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</si>
  <si>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</si>
  <si>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</si>
  <si>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</si>
  <si>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</si>
  <si>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</si>
  <si>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</si>
  <si>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</si>
  <si>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</si>
  <si>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</si>
  <si>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</si>
  <si>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</si>
  <si>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</si>
  <si>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</si>
  <si>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</si>
  <si>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</si>
  <si>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</si>
  <si>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</si>
  <si>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</si>
  <si>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</si>
  <si>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</si>
  <si>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</si>
  <si>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</si>
  <si>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</si>
  <si>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</si>
  <si>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</si>
  <si>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</si>
  <si>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</si>
  <si>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</si>
  <si>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</si>
  <si>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</si>
  <si>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</si>
  <si>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</si>
  <si>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</si>
  <si>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</si>
  <si>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</si>
  <si>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</si>
  <si>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</si>
  <si>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</si>
  <si>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</si>
  <si>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</si>
  <si>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</si>
  <si>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</si>
  <si>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</si>
  <si>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</si>
  <si>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</si>
  <si>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</si>
  <si>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</si>
  <si>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</si>
  <si>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</si>
  <si>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</si>
  <si>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</si>
  <si>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</si>
  <si>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</si>
  <si>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</si>
  <si>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</si>
  <si>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</si>
  <si>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</si>
  <si>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</si>
  <si>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</si>
  <si>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</si>
  <si>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</si>
  <si>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</si>
  <si>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</si>
  <si>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</si>
  <si>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</si>
  <si>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</si>
  <si>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</si>
  <si>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</si>
  <si>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</si>
  <si>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</si>
  <si>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</si>
  <si>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</si>
  <si>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</si>
  <si>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</si>
  <si>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</si>
  <si>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</si>
  <si>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</si>
  <si>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</si>
  <si>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</si>
  <si>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</si>
  <si>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</si>
  <si>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</si>
  <si>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</si>
  <si>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</si>
  <si>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</si>
  <si>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</si>
  <si>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</si>
  <si>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</si>
  <si>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</si>
  <si>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</si>
  <si>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</si>
  <si>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</si>
  <si>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</si>
  <si>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</si>
  <si>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</si>
  <si>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</si>
  <si>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</si>
  <si>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</si>
  <si>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</si>
  <si>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</si>
  <si>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</si>
  <si>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</si>
  <si>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</si>
  <si>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</si>
  <si>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</si>
  <si>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</si>
  <si>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</si>
  <si>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</si>
  <si>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</si>
  <si>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</si>
  <si>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</si>
  <si>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</si>
  <si>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</si>
  <si>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</si>
  <si>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</si>
  <si>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</si>
  <si>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</si>
  <si>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</si>
  <si>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</si>
  <si>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</si>
  <si>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</si>
  <si>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</si>
  <si>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</si>
  <si>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</si>
  <si>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</si>
  <si>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</si>
  <si>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</si>
  <si>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</si>
  <si>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</si>
  <si>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</si>
  <si>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</si>
  <si>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</si>
  <si>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</si>
  <si>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</si>
  <si>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</si>
  <si>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</si>
  <si>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</si>
  <si>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</si>
  <si>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</si>
  <si>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</si>
  <si>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</si>
  <si>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</si>
  <si>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</si>
  <si>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</si>
  <si>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</si>
  <si>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</si>
  <si>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</si>
  <si>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</si>
  <si>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</si>
  <si>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</si>
  <si>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</si>
  <si>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</si>
  <si>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</si>
  <si>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</si>
  <si>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</si>
  <si>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</si>
  <si>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</si>
  <si>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</si>
  <si>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</si>
  <si>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</si>
  <si>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</si>
  <si>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</si>
  <si>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</si>
  <si>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</si>
  <si>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</si>
  <si>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</si>
  <si>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</si>
  <si>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</si>
  <si>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</si>
  <si>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</si>
  <si>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</si>
  <si>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</si>
  <si>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</si>
  <si>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</si>
  <si>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</si>
  <si>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</si>
  <si>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</si>
  <si>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</si>
  <si>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</si>
  <si>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</si>
  <si>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</si>
  <si>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</si>
  <si>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</si>
  <si>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</si>
  <si>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</si>
  <si>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</si>
  <si>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</si>
  <si>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</si>
  <si>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</si>
  <si>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</si>
  <si>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</si>
  <si>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</si>
  <si>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</si>
  <si>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</si>
  <si>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</si>
  <si>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</si>
  <si>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</si>
  <si>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</si>
  <si>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</si>
  <si>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</si>
  <si>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</si>
  <si>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</si>
  <si>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</si>
  <si>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</si>
  <si>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</si>
  <si>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</si>
  <si>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</si>
  <si>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</si>
  <si>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</si>
  <si>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</si>
  <si>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</si>
  <si>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</si>
  <si>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</si>
  <si>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</si>
  <si>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</si>
  <si>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</si>
  <si>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</si>
  <si>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</si>
  <si>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</si>
  <si>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</si>
  <si>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</si>
  <si>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</si>
  <si>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</si>
  <si>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</si>
  <si>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</si>
  <si>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</si>
  <si>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</si>
  <si>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</si>
  <si>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</si>
  <si>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</si>
  <si>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</si>
  <si>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</si>
  <si>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</si>
  <si>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</si>
  <si>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</si>
  <si>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</si>
  <si>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</si>
  <si>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</si>
  <si>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</si>
  <si>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</si>
  <si>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</si>
  <si>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</si>
  <si>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</si>
  <si>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</si>
  <si>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</si>
  <si>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</si>
  <si>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</si>
  <si>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</si>
  <si>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</si>
  <si>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</si>
  <si>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</si>
  <si>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</si>
  <si>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</si>
  <si>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</si>
  <si>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</si>
  <si>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</si>
  <si>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</si>
  <si>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</si>
  <si>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</si>
  <si>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</si>
  <si>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</si>
  <si>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</si>
  <si>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</si>
  <si>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</si>
  <si>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</si>
  <si>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</si>
  <si>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</si>
  <si>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</si>
  <si>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</si>
  <si>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</si>
  <si>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</si>
  <si>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</si>
  <si>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</si>
  <si>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</si>
  <si>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</si>
  <si>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</si>
  <si>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</si>
  <si>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</si>
  <si>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</si>
  <si>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</si>
  <si>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</si>
  <si>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</si>
  <si>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</si>
  <si>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</si>
  <si>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</si>
  <si>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</si>
  <si>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</si>
  <si>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</si>
  <si>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</si>
  <si>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</si>
  <si>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</si>
  <si>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</si>
  <si>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</si>
  <si>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</si>
  <si>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</si>
  <si>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</si>
  <si>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</si>
  <si>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</si>
  <si>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</si>
  <si>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</si>
  <si>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</si>
  <si>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</si>
  <si>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</si>
  <si>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</si>
  <si>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</si>
  <si>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</si>
  <si>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</si>
  <si>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</si>
  <si>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</si>
  <si>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</si>
  <si>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</si>
  <si>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</si>
  <si>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</si>
  <si>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</si>
  <si>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</si>
  <si>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</si>
  <si>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</si>
  <si>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</si>
  <si>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</si>
  <si>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</si>
  <si>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</si>
  <si>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</si>
  <si>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</si>
  <si>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</si>
  <si>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</si>
  <si>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</si>
  <si>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</si>
  <si>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</si>
  <si>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</si>
  <si>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</si>
  <si>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</si>
  <si>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</si>
  <si>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</si>
  <si>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</si>
  <si>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</si>
  <si>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</si>
  <si>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</si>
  <si>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</si>
  <si>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</si>
  <si>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</si>
  <si>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</si>
  <si>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</si>
  <si>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</si>
  <si>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</si>
  <si>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</si>
  <si>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</si>
  <si>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</si>
  <si>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</si>
  <si>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</si>
  <si>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</si>
  <si>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</si>
  <si>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</si>
  <si>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</si>
  <si>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</si>
  <si>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</si>
  <si>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</si>
  <si>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</si>
  <si>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</si>
  <si>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</si>
  <si>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</si>
  <si>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</si>
  <si>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</si>
  <si>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</si>
  <si>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</si>
  <si>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</si>
  <si>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</si>
  <si>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</si>
  <si>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</si>
  <si>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</si>
  <si>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</si>
  <si>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</si>
  <si>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</si>
  <si>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</si>
  <si>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</si>
  <si>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</si>
  <si>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</si>
  <si>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</si>
  <si>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</si>
  <si>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</si>
  <si>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</si>
  <si>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</si>
  <si>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</si>
  <si>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</si>
  <si>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</si>
  <si>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</si>
  <si>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</si>
  <si>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</si>
  <si>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</si>
  <si>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</si>
  <si>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</si>
  <si>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</si>
  <si>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</si>
  <si>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</si>
  <si>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</si>
  <si>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</si>
  <si>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</si>
  <si>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</si>
  <si>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</si>
  <si>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</si>
  <si>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</si>
  <si>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</si>
  <si>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</si>
  <si>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</si>
  <si>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</si>
  <si>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</si>
  <si>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</si>
  <si>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</si>
  <si>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</si>
  <si>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</si>
  <si>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</si>
  <si>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</si>
  <si>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</si>
  <si>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</si>
  <si>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</si>
  <si>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</si>
  <si>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</si>
  <si>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</si>
  <si>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</si>
  <si>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</si>
  <si>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</si>
  <si>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</si>
  <si>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</si>
  <si>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</si>
  <si>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</si>
  <si>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</si>
  <si>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</si>
  <si>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</si>
  <si>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</si>
  <si>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</si>
  <si>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</si>
  <si>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</si>
  <si>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</si>
  <si>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</si>
  <si>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</si>
  <si>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</si>
  <si>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</si>
  <si>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</si>
  <si>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</si>
  <si>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</si>
  <si>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</si>
  <si>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</si>
  <si>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</si>
  <si>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</si>
  <si>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</si>
  <si>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</si>
  <si>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</si>
  <si>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</si>
  <si>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</si>
  <si>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</si>
  <si>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</si>
  <si>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</si>
  <si>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</si>
  <si>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</si>
  <si>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</si>
  <si>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</si>
  <si>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</si>
  <si>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</si>
  <si>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</si>
  <si>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</si>
  <si>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</si>
  <si>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</si>
  <si>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</si>
  <si>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</si>
  <si>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</si>
  <si>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</si>
  <si>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</si>
  <si>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</si>
  <si>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</si>
  <si>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</si>
  <si>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</si>
  <si>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</si>
  <si>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</si>
  <si>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</si>
  <si>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</si>
  <si>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</si>
  <si>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</si>
  <si>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</si>
  <si>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</si>
  <si>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</si>
  <si>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</si>
  <si>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</si>
  <si>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</si>
  <si>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</si>
  <si>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</si>
  <si>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</si>
  <si>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</si>
  <si>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</si>
  <si>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</si>
  <si>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</si>
  <si>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</si>
  <si>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</si>
  <si>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</si>
  <si>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</si>
  <si>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</si>
  <si>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</si>
  <si>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</si>
  <si>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</si>
  <si>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</si>
  <si>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</si>
  <si>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</si>
  <si>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</si>
  <si>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</si>
  <si>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</si>
  <si>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</si>
  <si>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</si>
  <si>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</si>
  <si>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</si>
  <si>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</si>
  <si>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</si>
  <si>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</si>
  <si>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</si>
  <si>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</si>
  <si>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</si>
  <si>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</si>
  <si>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</si>
  <si>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</si>
  <si>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</si>
  <si>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</si>
  <si>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</si>
  <si>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</si>
  <si>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</si>
  <si>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</si>
  <si>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</si>
  <si>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</si>
  <si>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</si>
  <si>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</si>
  <si>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</si>
  <si>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</si>
  <si>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</si>
  <si>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</si>
  <si>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</si>
  <si>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</si>
  <si>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</si>
  <si>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</si>
  <si>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</si>
  <si>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</si>
  <si>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</si>
  <si>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</si>
  <si>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</si>
  <si>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</si>
  <si>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</si>
  <si>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</si>
  <si>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</si>
  <si>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</si>
  <si>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</si>
  <si>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</si>
  <si>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</si>
  <si>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</si>
  <si>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</si>
  <si>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</si>
  <si>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</si>
  <si>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</si>
  <si>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</si>
  <si>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</si>
  <si>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</si>
  <si>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</si>
  <si>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</si>
  <si>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</si>
  <si>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</si>
  <si>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</si>
  <si>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</si>
  <si>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</si>
  <si>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</si>
  <si>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</si>
  <si>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</si>
  <si>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</si>
  <si>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</si>
  <si>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</si>
  <si>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</si>
  <si>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</si>
  <si>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</si>
  <si>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</si>
  <si>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</si>
  <si>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</si>
  <si>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</si>
  <si>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</si>
  <si>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</si>
  <si>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</si>
  <si>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</si>
  <si>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</si>
  <si>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</si>
  <si>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</si>
  <si>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</si>
  <si>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</si>
  <si>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</si>
  <si>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</si>
  <si>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</si>
  <si>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</si>
  <si>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</si>
  <si>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</si>
  <si>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</si>
  <si>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</si>
  <si>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</si>
  <si>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</si>
  <si>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</si>
  <si>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</si>
  <si>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</si>
  <si>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</si>
  <si>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</si>
  <si>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</si>
  <si>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</si>
  <si>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</si>
  <si>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</si>
  <si>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</si>
  <si>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</si>
  <si>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</si>
  <si>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</si>
  <si>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</si>
  <si>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</si>
  <si>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</si>
  <si>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</si>
  <si>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</si>
  <si>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</si>
  <si>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</si>
  <si>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</si>
  <si>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</si>
  <si>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</si>
  <si>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</si>
  <si>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</si>
  <si>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</si>
  <si>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</si>
  <si>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</si>
  <si>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</si>
  <si>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</si>
  <si>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</si>
  <si>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</si>
  <si>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</si>
  <si>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</si>
  <si>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</si>
  <si>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</si>
  <si>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</si>
  <si>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</si>
  <si>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</si>
  <si>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</si>
  <si>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</si>
  <si>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</si>
  <si>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</si>
  <si>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</si>
  <si>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</si>
  <si>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</si>
  <si>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</si>
  <si>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</si>
  <si>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</si>
  <si>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</si>
  <si>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</si>
  <si>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</si>
  <si>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</si>
  <si>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</si>
  <si>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</si>
  <si>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</si>
  <si>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</si>
  <si>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</si>
  <si>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</si>
  <si>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</si>
  <si>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</si>
  <si>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</si>
  <si>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</si>
  <si>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</si>
  <si>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</si>
  <si>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</si>
  <si>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</si>
  <si>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</si>
  <si>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</si>
  <si>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</si>
  <si>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</si>
  <si>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</si>
  <si>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</si>
  <si>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</si>
  <si>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</si>
  <si>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</si>
  <si>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</si>
  <si>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</si>
  <si>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</si>
  <si>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</si>
  <si>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</si>
  <si>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</si>
  <si>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</si>
  <si>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</si>
  <si>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</si>
  <si>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</si>
  <si>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</si>
  <si>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</si>
  <si>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</si>
  <si>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</si>
  <si>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</si>
  <si>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</si>
  <si>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</si>
  <si>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</si>
  <si>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</si>
  <si>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</si>
  <si>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</si>
  <si>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</si>
  <si>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</si>
  <si>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</si>
  <si>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</si>
  <si>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</si>
  <si>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</si>
  <si>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</si>
  <si>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</si>
  <si>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</si>
  <si>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</si>
  <si>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</si>
  <si>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</si>
  <si>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</si>
  <si>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</si>
  <si>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</si>
  <si>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</si>
  <si>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</si>
  <si>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</si>
  <si>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</si>
  <si>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</si>
  <si>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</si>
  <si>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</si>
  <si>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</si>
  <si>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</si>
  <si>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</si>
  <si>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</si>
  <si>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</si>
  <si>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</si>
  <si>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</si>
  <si>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</si>
  <si>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</si>
  <si>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</si>
  <si>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</si>
  <si>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</si>
  <si>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</si>
  <si>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</si>
  <si>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</si>
  <si>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</si>
  <si>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</si>
  <si>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</si>
  <si>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</si>
  <si>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</si>
  <si>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</si>
  <si>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</si>
  <si>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</si>
  <si>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</si>
  <si>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</si>
  <si>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</si>
  <si>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</si>
  <si>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</si>
  <si>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</si>
  <si>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</si>
  <si>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</si>
  <si>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</si>
  <si>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</si>
  <si>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</si>
  <si>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</si>
  <si>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</si>
  <si>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</si>
  <si>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</si>
  <si>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</si>
  <si>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</si>
  <si>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</si>
  <si>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</si>
  <si>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</si>
  <si>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</si>
  <si>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</si>
  <si>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</si>
  <si>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</si>
  <si>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</si>
  <si>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</si>
  <si>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</si>
  <si>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</si>
  <si>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</si>
  <si>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</si>
  <si>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</si>
  <si>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</si>
  <si>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</si>
  <si>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</si>
  <si>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</si>
  <si>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</si>
  <si>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</si>
  <si>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</si>
  <si>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</si>
  <si>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</si>
  <si>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</si>
  <si>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</si>
  <si>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</si>
  <si>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</si>
  <si>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</si>
  <si>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</si>
  <si>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</si>
  <si>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</si>
  <si>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</si>
  <si>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</si>
  <si>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</si>
  <si>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</si>
  <si>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</si>
  <si>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</si>
  <si>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</si>
  <si>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</si>
  <si>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</si>
  <si>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</si>
  <si>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</si>
  <si>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</si>
  <si>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</si>
  <si>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</si>
  <si>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</si>
  <si>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</si>
  <si>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</si>
  <si>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</si>
  <si>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</si>
  <si>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</si>
  <si>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</si>
  <si>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</si>
  <si>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</si>
  <si>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</si>
  <si>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</si>
  <si>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</si>
  <si>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</si>
  <si>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</si>
  <si>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</si>
  <si>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</si>
  <si>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</si>
  <si>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</si>
  <si>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</si>
  <si>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</si>
  <si>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</si>
  <si>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</si>
  <si>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</si>
  <si>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</si>
  <si>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</si>
  <si>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</si>
  <si>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</si>
  <si>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</si>
  <si>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</si>
  <si>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</si>
  <si>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</si>
  <si>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</si>
  <si>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</si>
  <si>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</si>
  <si>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</si>
  <si>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</si>
  <si>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</si>
  <si>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</si>
  <si>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</si>
  <si>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</si>
  <si>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</si>
  <si>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</si>
  <si>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</si>
  <si>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</si>
  <si>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</si>
  <si>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</si>
  <si>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</si>
  <si>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</si>
  <si>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</si>
  <si>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</si>
  <si>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</si>
  <si>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</si>
  <si>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</si>
  <si>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</si>
  <si>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</si>
  <si>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</si>
  <si>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</si>
  <si>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</si>
  <si>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</si>
  <si>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</si>
  <si>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</si>
  <si>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</si>
  <si>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</si>
  <si>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</si>
  <si>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</si>
  <si>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</si>
  <si>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</si>
  <si>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</si>
  <si>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</si>
  <si>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</si>
  <si>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</si>
  <si>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</si>
  <si>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</si>
  <si>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</si>
  <si>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</si>
  <si>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</si>
  <si>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</si>
  <si>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</si>
  <si>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</si>
  <si>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</si>
  <si>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</si>
  <si>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</si>
  <si>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</si>
  <si>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</si>
  <si>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</si>
  <si>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</si>
  <si>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</si>
  <si>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</si>
  <si>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</si>
  <si>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</si>
  <si>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</si>
  <si>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</si>
  <si>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</si>
  <si>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</si>
  <si>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</si>
  <si>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</si>
  <si>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</si>
  <si>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</si>
  <si>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</si>
  <si>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</si>
  <si>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</si>
  <si>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</si>
  <si>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</si>
  <si>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</si>
  <si>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</si>
  <si>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</si>
  <si>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</si>
  <si>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</si>
  <si>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</si>
  <si>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</si>
  <si>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</si>
  <si>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</si>
  <si>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</si>
  <si>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</si>
  <si>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</si>
  <si>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</si>
  <si>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</si>
  <si>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</si>
  <si>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</si>
  <si>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</si>
  <si>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</si>
  <si>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</si>
  <si>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</si>
  <si>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</si>
  <si>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</si>
  <si>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</si>
  <si>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</si>
  <si>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</si>
  <si>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</si>
  <si>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</si>
  <si>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</si>
  <si>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</si>
  <si>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</si>
  <si>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</si>
  <si>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</si>
  <si>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</si>
  <si>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</si>
  <si>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</si>
  <si>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</si>
  <si>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</si>
  <si>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</si>
  <si>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</si>
  <si>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</si>
  <si>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</si>
  <si>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</si>
  <si>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</si>
  <si>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</si>
  <si>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</si>
  <si>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</si>
  <si>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</si>
  <si>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</si>
  <si>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</si>
  <si>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</si>
  <si>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</si>
  <si>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</si>
  <si>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</si>
  <si>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</si>
  <si>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</si>
  <si>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</si>
  <si>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</si>
  <si>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</si>
  <si>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</si>
  <si>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</si>
  <si>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</si>
  <si>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</si>
  <si>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</si>
  <si>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</si>
  <si>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</si>
  <si>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</si>
  <si>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</si>
  <si>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</si>
  <si>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</si>
  <si>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</si>
  <si>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</si>
  <si>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</si>
  <si>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</si>
  <si>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</si>
  <si>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</si>
  <si>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</si>
  <si>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</si>
  <si>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</si>
  <si>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</si>
  <si>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</si>
  <si>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</si>
  <si>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</si>
  <si>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</si>
  <si>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</si>
  <si>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</si>
  <si>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</si>
  <si>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</si>
  <si>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</si>
  <si>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</si>
  <si>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</si>
  <si>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</si>
  <si>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</si>
  <si>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</si>
  <si>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</si>
  <si>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</si>
  <si>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</si>
  <si>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</si>
  <si>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</si>
  <si>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</si>
  <si>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</si>
  <si>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</si>
  <si>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</si>
  <si>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</si>
  <si>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</si>
  <si>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</si>
  <si>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</si>
  <si>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</si>
  <si>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</si>
  <si>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</si>
  <si>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</si>
  <si>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</si>
  <si>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</si>
  <si>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</si>
  <si>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</si>
  <si>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</si>
  <si>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</si>
  <si>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</si>
  <si>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</si>
  <si>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</si>
  <si>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</si>
  <si>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</si>
  <si>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</si>
  <si>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</si>
  <si>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</si>
  <si>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</si>
  <si>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</si>
  <si>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</si>
  <si>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</si>
  <si>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</si>
  <si>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</si>
  <si>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</si>
  <si>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</si>
  <si>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</si>
  <si>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</si>
  <si>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</si>
  <si>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</si>
  <si>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</si>
  <si>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</si>
  <si>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</si>
  <si>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</si>
  <si>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</si>
  <si>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</si>
  <si>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</si>
  <si>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</si>
  <si>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</si>
  <si>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</si>
  <si>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</si>
  <si>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</si>
  <si>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</si>
  <si>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</si>
  <si>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</si>
  <si>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</si>
  <si>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</si>
  <si>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</si>
  <si>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</si>
  <si>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</si>
  <si>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</si>
  <si>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</si>
  <si>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</si>
  <si>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</si>
  <si>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</si>
  <si>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</si>
  <si>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</si>
  <si>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</si>
  <si>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</si>
  <si>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</si>
  <si>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</si>
  <si>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</si>
  <si>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</si>
  <si>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</si>
  <si>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</si>
  <si>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</si>
  <si>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</si>
  <si>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</si>
  <si>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</si>
  <si>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</si>
  <si>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</si>
  <si>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</si>
  <si>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</si>
  <si>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</si>
  <si>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</si>
  <si>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</si>
  <si>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</si>
  <si>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</si>
  <si>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</si>
  <si>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</si>
  <si>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</si>
  <si>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</si>
  <si>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</si>
  <si>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</si>
  <si>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</si>
  <si>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</si>
  <si>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</si>
  <si>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</si>
  <si>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</si>
  <si>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</si>
  <si>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</si>
  <si>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</si>
  <si>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</si>
  <si>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</si>
  <si>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</si>
  <si>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</si>
  <si>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</si>
  <si>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</si>
  <si>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</si>
  <si>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</si>
  <si>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</si>
  <si>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</si>
  <si>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</si>
  <si>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</si>
  <si>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</si>
  <si>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</si>
  <si>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</si>
  <si>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</si>
  <si>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</si>
  <si>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</si>
  <si>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</si>
  <si>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</si>
  <si>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</si>
  <si>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</si>
  <si>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</si>
  <si>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</si>
  <si>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</si>
  <si>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</si>
  <si>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</si>
  <si>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</si>
  <si>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</si>
  <si>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</si>
  <si>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</si>
  <si>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</si>
  <si>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</si>
  <si>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</si>
  <si>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</si>
  <si>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</si>
  <si>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</si>
  <si>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</si>
  <si>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</si>
  <si>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</si>
  <si>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</si>
  <si>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</si>
  <si>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</si>
  <si>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</si>
  <si>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</si>
  <si>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</si>
  <si>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</si>
  <si>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</si>
  <si>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</si>
  <si>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</si>
  <si>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</si>
  <si>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</si>
  <si>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</si>
  <si>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</si>
  <si>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</si>
  <si>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</si>
  <si>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</si>
  <si>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</si>
  <si>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</si>
  <si>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</si>
  <si>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</si>
  <si>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</si>
  <si>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</si>
  <si>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</si>
  <si>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</si>
  <si>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</si>
  <si>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</si>
  <si>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</si>
  <si>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</si>
  <si>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</si>
  <si>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</si>
  <si>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</si>
  <si>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</si>
  <si>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</si>
  <si>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</si>
  <si>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</si>
  <si>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</si>
  <si>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</si>
  <si>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</si>
  <si>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</si>
  <si>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</si>
  <si>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</si>
  <si>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</si>
  <si>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</si>
  <si>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</si>
  <si>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</si>
  <si>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</si>
  <si>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</si>
  <si>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</si>
  <si>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</si>
  <si>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</si>
  <si>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</si>
  <si>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</si>
  <si>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</si>
  <si>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</si>
  <si>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</si>
  <si>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</si>
  <si>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</si>
  <si>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</si>
  <si>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</si>
  <si>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</si>
  <si>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</si>
  <si>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</si>
  <si>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</si>
  <si>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</si>
  <si>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</si>
  <si>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</si>
  <si>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</si>
  <si>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</si>
  <si>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</si>
  <si>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</si>
  <si>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</si>
  <si>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</si>
  <si>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</si>
  <si>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</si>
  <si>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</si>
  <si>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</si>
  <si>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</si>
  <si>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</si>
  <si>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</si>
  <si>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</si>
  <si>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</si>
  <si>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</si>
  <si>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</si>
  <si>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</si>
  <si>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</si>
  <si>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</si>
  <si>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</si>
  <si>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</si>
  <si>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</si>
  <si>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</si>
  <si>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</si>
  <si>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</si>
  <si>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</si>
  <si>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</si>
  <si>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</si>
  <si>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</si>
  <si>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</si>
  <si>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</si>
  <si>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</si>
  <si>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</si>
  <si>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</si>
  <si>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</si>
  <si>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</si>
  <si>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</si>
  <si>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</si>
  <si>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</si>
  <si>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</si>
  <si>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</si>
  <si>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</si>
  <si>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</si>
  <si>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</si>
  <si>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</si>
  <si>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</si>
  <si>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</si>
  <si>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</si>
  <si>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</si>
  <si>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</si>
  <si>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</si>
  <si>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</si>
  <si>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</si>
  <si>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</si>
  <si>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</si>
  <si>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</si>
  <si>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</si>
  <si>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</si>
  <si>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</si>
  <si>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</si>
  <si>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</si>
  <si>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</si>
  <si>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</si>
  <si>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</si>
  <si>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</si>
  <si>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</si>
  <si>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</si>
  <si>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</si>
  <si>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</si>
  <si>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</si>
  <si>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</si>
  <si>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</si>
  <si>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</si>
  <si>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</si>
  <si>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</si>
  <si>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</si>
  <si>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</si>
  <si>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</si>
  <si>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</si>
  <si>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</si>
  <si>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</si>
  <si>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</si>
  <si>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</si>
  <si>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</si>
  <si>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</si>
  <si>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</si>
  <si>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</si>
  <si>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</si>
  <si>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</si>
  <si>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</si>
  <si>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</si>
  <si>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</si>
  <si>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</si>
  <si>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</si>
  <si>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</si>
  <si>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</si>
  <si>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</si>
  <si>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</si>
  <si>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</si>
  <si>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</si>
  <si>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</si>
  <si>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</si>
  <si>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</si>
  <si>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</si>
  <si>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</si>
  <si>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</si>
  <si>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</si>
  <si>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</si>
  <si>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</si>
  <si>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</si>
  <si>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</si>
  <si>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</si>
  <si>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</si>
  <si>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</si>
  <si>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</si>
  <si>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</si>
  <si>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</si>
  <si>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</si>
  <si>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</si>
  <si>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</si>
  <si>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</si>
  <si>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</si>
  <si>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</si>
  <si>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</si>
  <si>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</si>
  <si>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</si>
  <si>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</si>
  <si>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</si>
  <si>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</si>
  <si>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</si>
  <si>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</si>
  <si>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</si>
  <si>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</si>
  <si>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</si>
  <si>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</si>
  <si>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</si>
  <si>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</si>
  <si>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</si>
  <si>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</si>
  <si>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</si>
  <si>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</si>
  <si>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</si>
  <si>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</si>
  <si>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</si>
  <si>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</si>
  <si>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</si>
  <si>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</si>
  <si>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</si>
  <si>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</si>
  <si>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</si>
  <si>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</si>
  <si>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</si>
  <si>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</si>
  <si>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</si>
  <si>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</si>
  <si>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</si>
  <si>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</si>
  <si>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</si>
  <si>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</si>
  <si>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</si>
  <si>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</si>
  <si>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</si>
  <si>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</si>
  <si>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</si>
  <si>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</si>
  <si>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</si>
  <si>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</si>
  <si>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</si>
  <si>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</si>
  <si>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</si>
  <si>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</si>
  <si>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</si>
  <si>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</si>
  <si>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</si>
  <si>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</si>
  <si>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</si>
  <si>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</si>
  <si>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</si>
  <si>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</si>
  <si>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</si>
  <si>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</si>
  <si>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</si>
  <si>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</si>
  <si>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</si>
  <si>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</si>
  <si>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</si>
  <si>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</si>
  <si>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</si>
  <si>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</si>
  <si>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</si>
  <si>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</si>
  <si>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</si>
  <si>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</si>
  <si>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</si>
  <si>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</si>
  <si>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</si>
  <si>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</si>
  <si>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</si>
  <si>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</si>
  <si>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</si>
  <si>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</si>
  <si>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</si>
  <si>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</si>
  <si>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</si>
  <si>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</si>
  <si>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</si>
  <si>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</si>
  <si>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</si>
  <si>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</si>
  <si>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</si>
  <si>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</si>
  <si>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</si>
  <si>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</si>
  <si>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</si>
  <si>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</si>
  <si>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</si>
  <si>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</si>
  <si>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</si>
  <si>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</si>
  <si>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</si>
  <si>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</si>
  <si>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</si>
  <si>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</si>
  <si>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</si>
  <si>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</si>
  <si>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</si>
  <si>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</si>
  <si>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</si>
  <si>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</si>
  <si>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</si>
  <si>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</si>
  <si>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</si>
  <si>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</si>
  <si>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</si>
  <si>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</si>
  <si>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</si>
  <si>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</si>
  <si>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</si>
  <si>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</si>
  <si>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</si>
  <si>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</si>
  <si>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</si>
  <si>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</si>
  <si>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</si>
  <si>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</si>
  <si>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</si>
  <si>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</si>
  <si>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</si>
  <si>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</si>
  <si>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</si>
  <si>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</si>
  <si>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</si>
  <si>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</si>
  <si>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</si>
  <si>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</si>
  <si>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</si>
  <si>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</si>
  <si>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</si>
  <si>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</si>
  <si>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</si>
  <si>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</si>
  <si>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</si>
  <si>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</si>
  <si>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</si>
  <si>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</si>
  <si>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</si>
  <si>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</si>
  <si>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</si>
  <si>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</si>
  <si>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</si>
  <si>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</si>
  <si>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</si>
  <si>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</si>
  <si>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</si>
  <si>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</si>
  <si>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</si>
  <si>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</si>
  <si>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</si>
  <si>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</si>
  <si>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</si>
  <si>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</si>
  <si>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</si>
  <si>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</si>
  <si>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</si>
  <si>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</si>
  <si>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</si>
  <si>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</si>
  <si>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</si>
  <si>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</si>
  <si>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</si>
  <si>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</si>
  <si>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</si>
  <si>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</si>
  <si>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</si>
  <si>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</si>
  <si>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</si>
  <si>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</si>
  <si>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</si>
  <si>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</si>
  <si>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</si>
  <si>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</si>
  <si>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</si>
  <si>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</si>
  <si>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</si>
  <si>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</si>
  <si>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</si>
  <si>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</si>
  <si>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</si>
  <si>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</si>
  <si>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</si>
  <si>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</si>
  <si>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</si>
  <si>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</si>
  <si>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</si>
  <si>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</si>
  <si>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</si>
  <si>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</si>
  <si>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</si>
  <si>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</si>
  <si>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</si>
  <si>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</si>
  <si>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</si>
  <si>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</si>
  <si>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</si>
  <si>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</si>
  <si>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</si>
  <si>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</si>
  <si>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</si>
  <si>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</si>
  <si>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</si>
  <si>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</si>
  <si>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</si>
  <si>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</si>
  <si>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</si>
  <si>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</si>
  <si>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</si>
  <si>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</si>
  <si>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</si>
  <si>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</si>
  <si>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</si>
  <si>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</si>
  <si>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</si>
  <si>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</si>
  <si>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</si>
  <si>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</si>
  <si>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</si>
  <si>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</si>
  <si>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</si>
  <si>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</si>
  <si>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</si>
  <si>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</si>
  <si>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</si>
  <si>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</si>
  <si>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</si>
  <si>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</si>
  <si>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</si>
  <si>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</si>
  <si>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</si>
  <si>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</si>
  <si>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</si>
  <si>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</si>
  <si>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</si>
  <si>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</si>
  <si>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</si>
  <si>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</si>
  <si>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</si>
  <si>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</si>
  <si>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</si>
  <si>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</si>
  <si>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</si>
  <si>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</si>
  <si>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</si>
  <si>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</si>
  <si>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</si>
  <si>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</si>
  <si>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</si>
  <si>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</si>
  <si>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</si>
  <si>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</si>
  <si>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</si>
  <si>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</si>
  <si>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</si>
  <si>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</si>
  <si>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</si>
  <si>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</si>
  <si>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</si>
  <si>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</si>
  <si>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</si>
  <si>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</si>
  <si>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</si>
  <si>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</si>
  <si>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</si>
  <si>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</si>
  <si>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</si>
  <si>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</si>
  <si>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</si>
  <si>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</si>
  <si>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</si>
  <si>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</si>
  <si>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</si>
  <si>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</si>
  <si>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</si>
  <si>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</si>
  <si>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</si>
  <si>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</si>
  <si>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</si>
  <si>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</si>
  <si>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</si>
  <si>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</si>
  <si>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</si>
  <si>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</si>
  <si>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</si>
  <si>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</si>
  <si>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</si>
  <si>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</si>
  <si>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</si>
  <si>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</si>
  <si>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</si>
  <si>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</si>
  <si>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</si>
  <si>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</si>
  <si>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</si>
  <si>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</si>
  <si>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</si>
  <si>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</si>
  <si>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</si>
  <si>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</si>
  <si>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</si>
  <si>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</si>
  <si>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</si>
  <si>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</si>
  <si>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</si>
  <si>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</si>
  <si>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</si>
  <si>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</si>
  <si>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</si>
  <si>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</si>
  <si>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</si>
  <si>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</si>
  <si>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</si>
  <si>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</si>
  <si>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</si>
  <si>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</si>
  <si>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</si>
  <si>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</si>
  <si>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</si>
  <si>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</si>
  <si>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</si>
  <si>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</si>
  <si>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</si>
  <si>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</si>
  <si>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</si>
  <si>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</si>
  <si>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</si>
  <si>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</si>
  <si>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</si>
  <si>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</si>
  <si>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</si>
  <si>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</si>
  <si>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</si>
  <si>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</si>
  <si>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</si>
  <si>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</si>
  <si>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</si>
  <si>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</si>
  <si>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</si>
  <si>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</si>
  <si>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</si>
  <si>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</si>
  <si>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</si>
  <si>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</si>
  <si>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</si>
  <si>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</si>
  <si>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</si>
  <si>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</si>
  <si>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</si>
  <si>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</si>
  <si>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</si>
  <si>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</si>
  <si>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</si>
  <si>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</si>
  <si>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</si>
  <si>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</si>
  <si>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</si>
  <si>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</si>
  <si>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</si>
  <si>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</si>
  <si>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</si>
  <si>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</si>
  <si>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</si>
  <si>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</si>
  <si>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</si>
  <si>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</si>
  <si>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</si>
  <si>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</si>
  <si>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</si>
  <si>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</si>
  <si>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</si>
  <si>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</si>
  <si>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</si>
  <si>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</si>
  <si>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</si>
  <si>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</si>
  <si>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</si>
  <si>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</si>
  <si>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</si>
  <si>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</si>
  <si>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</si>
  <si>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</si>
  <si>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</si>
  <si>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</si>
  <si>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</si>
  <si>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</si>
  <si>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</si>
  <si>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</si>
  <si>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</si>
  <si>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</si>
  <si>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</si>
  <si>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</si>
  <si>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</si>
  <si>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</si>
  <si>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</si>
  <si>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</si>
  <si>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</si>
  <si>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</si>
  <si>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</si>
  <si>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</si>
  <si>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</si>
  <si>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</si>
  <si>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</si>
  <si>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</si>
  <si>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</si>
  <si>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</si>
  <si>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</si>
  <si>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</si>
  <si>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</si>
  <si>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</si>
  <si>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</si>
  <si>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</si>
  <si>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</si>
  <si>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</si>
  <si>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</si>
  <si>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</si>
  <si>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</si>
  <si>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</si>
  <si>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</si>
  <si>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</si>
  <si>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</si>
  <si>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</si>
  <si>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</si>
  <si>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</si>
  <si>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</si>
  <si>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</si>
  <si>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</si>
  <si>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</si>
  <si>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</si>
  <si>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</si>
  <si>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</si>
  <si>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</si>
  <si>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</si>
  <si>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</si>
  <si>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</si>
  <si>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</si>
  <si>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</si>
  <si>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</si>
  <si>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</si>
  <si>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</si>
  <si>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</si>
  <si>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</si>
  <si>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</si>
  <si>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</si>
  <si>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</si>
  <si>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</si>
  <si>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</si>
  <si>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</si>
  <si>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</si>
  <si>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</si>
  <si>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</si>
  <si>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</si>
  <si>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</si>
  <si>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</si>
  <si>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</si>
  <si>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</si>
  <si>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</si>
  <si>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</si>
  <si>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</si>
  <si>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</si>
  <si>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</si>
  <si>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</si>
  <si>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</si>
  <si>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</si>
  <si>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</si>
  <si>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</si>
  <si>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</si>
  <si>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</si>
  <si>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</si>
  <si>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</si>
  <si>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</si>
  <si>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</si>
  <si>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</si>
  <si>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</si>
  <si>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</si>
  <si>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</si>
  <si>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</si>
  <si>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</si>
  <si>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</si>
  <si>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</si>
  <si>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</si>
  <si>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</si>
  <si>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</si>
  <si>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</si>
  <si>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</si>
  <si>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</si>
  <si>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</si>
  <si>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</si>
  <si>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</si>
  <si>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</si>
  <si>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</si>
  <si>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</si>
  <si>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</si>
  <si>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</si>
  <si>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</si>
  <si>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</si>
  <si>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</si>
  <si>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</si>
  <si>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</si>
  <si>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</si>
  <si>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</si>
  <si>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</si>
  <si>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</si>
  <si>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</si>
  <si>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</si>
  <si>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</si>
  <si>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</si>
  <si>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</si>
  <si>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</si>
  <si>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</si>
  <si>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</si>
  <si>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</si>
  <si>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</si>
  <si>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</si>
  <si>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</si>
  <si>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</si>
  <si>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</si>
  <si>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</si>
  <si>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</si>
  <si>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</si>
  <si>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</si>
  <si>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</si>
  <si>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</si>
  <si>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</si>
  <si>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</si>
  <si>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</si>
  <si>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</si>
  <si>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</si>
  <si>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</si>
  <si>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</si>
  <si>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</si>
  <si>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</si>
  <si>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</si>
  <si>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</si>
  <si>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</si>
  <si>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</si>
  <si>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</si>
  <si>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</si>
  <si>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</si>
  <si>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</si>
  <si>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</si>
  <si>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</si>
  <si>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</si>
  <si>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</si>
  <si>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</si>
  <si>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</si>
  <si>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</si>
  <si>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</si>
  <si>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</si>
  <si>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</si>
  <si>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</si>
  <si>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</si>
  <si>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</si>
  <si>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</si>
  <si>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</si>
  <si>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</si>
  <si>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</si>
  <si>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</si>
  <si>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</si>
  <si>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</si>
  <si>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</si>
  <si>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</si>
  <si>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</si>
  <si>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</si>
  <si>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</si>
  <si>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</si>
  <si>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</si>
  <si>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</si>
  <si>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</si>
  <si>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</si>
  <si>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</si>
  <si>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</si>
  <si>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</si>
  <si>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</si>
  <si>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</si>
  <si>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</si>
  <si>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</si>
  <si>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</si>
  <si>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</si>
  <si>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</si>
  <si>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</si>
  <si>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</si>
  <si>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</si>
  <si>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</si>
  <si>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</si>
  <si>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</si>
  <si>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</si>
  <si>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</si>
  <si>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</si>
  <si>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</si>
  <si>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</si>
  <si>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</si>
  <si>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</si>
  <si>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</si>
  <si>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</si>
  <si>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</si>
  <si>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</si>
  <si>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</si>
  <si>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</si>
  <si>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</si>
  <si>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</si>
  <si>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</si>
  <si>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</si>
  <si>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</si>
  <si>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</si>
  <si>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</si>
  <si>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</si>
  <si>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</si>
  <si>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</si>
  <si>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</si>
  <si>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</si>
  <si>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</si>
  <si>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</si>
  <si>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</si>
  <si>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</si>
  <si>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</si>
  <si>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</si>
  <si>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</si>
  <si>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</si>
  <si>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</si>
  <si>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</si>
  <si>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</si>
  <si>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</si>
  <si>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</si>
  <si>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</si>
  <si>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</si>
  <si>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</si>
  <si>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</si>
  <si>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</si>
  <si>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</si>
  <si>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</si>
  <si>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</si>
  <si>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</si>
  <si>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</si>
  <si>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</si>
  <si>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</si>
  <si>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</si>
  <si>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</si>
  <si>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</si>
  <si>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</si>
  <si>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</si>
  <si>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</si>
  <si>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</si>
  <si>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</si>
  <si>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</si>
  <si>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</si>
  <si>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</si>
  <si>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</si>
  <si>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</si>
  <si>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</si>
  <si>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</si>
  <si>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</si>
  <si>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</si>
  <si>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</si>
  <si>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</si>
  <si>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</si>
  <si>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</si>
  <si>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</si>
  <si>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</si>
  <si>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</si>
  <si>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</si>
  <si>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</si>
  <si>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</si>
  <si>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</si>
  <si>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</si>
  <si>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</si>
  <si>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</si>
  <si>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</si>
  <si>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</si>
  <si>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</si>
  <si>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</si>
  <si>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</si>
  <si>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</si>
  <si>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</si>
  <si>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</si>
  <si>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</si>
  <si>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</si>
  <si>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</si>
  <si>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</si>
  <si>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</si>
  <si>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</si>
  <si>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</si>
  <si>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</si>
  <si>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</si>
  <si>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</si>
  <si>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</si>
  <si>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</si>
  <si>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</si>
  <si>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</si>
  <si>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</si>
  <si>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</si>
  <si>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</si>
  <si>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</si>
  <si>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</si>
  <si>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</si>
  <si>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</si>
  <si>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</si>
  <si>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</si>
  <si>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</si>
  <si>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</si>
  <si>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</si>
  <si>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</si>
  <si>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</si>
  <si>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</si>
  <si>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</si>
  <si>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</si>
  <si>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</si>
  <si>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</si>
  <si>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</si>
  <si>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</si>
  <si>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</si>
  <si>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</si>
  <si>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</si>
  <si>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</si>
  <si>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</si>
  <si>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</si>
  <si>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</si>
  <si>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</si>
  <si>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</si>
  <si>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</si>
  <si>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</si>
  <si>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</si>
  <si>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</si>
  <si>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</si>
  <si>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</si>
  <si>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</si>
  <si>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</si>
  <si>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</si>
  <si>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</si>
  <si>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</si>
  <si>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</si>
  <si>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</si>
  <si>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</si>
  <si>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</si>
  <si>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</si>
  <si>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</si>
  <si>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</si>
  <si>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</si>
  <si>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</si>
  <si>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</si>
  <si>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</si>
  <si>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</si>
  <si>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</si>
  <si>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</si>
  <si>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</si>
  <si>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</si>
  <si>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</si>
  <si>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</si>
  <si>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</si>
  <si>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</si>
  <si>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</si>
  <si>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</si>
  <si>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</si>
  <si>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</si>
  <si>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</si>
  <si>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</si>
  <si>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</si>
  <si>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</si>
  <si>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</si>
  <si>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</si>
  <si>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</si>
  <si>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</si>
  <si>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</si>
  <si>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</si>
  <si>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</si>
  <si>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</si>
  <si>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</si>
  <si>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</si>
  <si>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</si>
  <si>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</si>
  <si>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</si>
  <si>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</si>
  <si>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</si>
  <si>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</si>
  <si>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</si>
  <si>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</si>
  <si>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</si>
  <si>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</si>
  <si>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</si>
  <si>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</si>
  <si>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</si>
  <si>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</si>
  <si>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</si>
  <si>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</si>
  <si>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</si>
  <si>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</si>
  <si>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</si>
  <si>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</si>
  <si>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</si>
  <si>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</si>
  <si>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</si>
  <si>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</si>
  <si>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</si>
  <si>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</si>
  <si>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</si>
  <si>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</si>
  <si>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</si>
  <si>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</si>
  <si>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</si>
  <si>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</si>
  <si>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</si>
  <si>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</si>
  <si>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</si>
  <si>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</si>
  <si>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</si>
  <si>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</si>
  <si>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</si>
  <si>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</si>
  <si>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</si>
  <si>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</si>
  <si>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</si>
  <si>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</si>
  <si>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</si>
  <si>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</si>
  <si>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</si>
  <si>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</si>
  <si>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</si>
  <si>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</si>
  <si>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</si>
  <si>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</si>
  <si>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</si>
  <si>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</si>
  <si>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</si>
  <si>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</si>
  <si>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</si>
  <si>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</si>
  <si>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</si>
  <si>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</si>
  <si>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</si>
  <si>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</si>
  <si>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</si>
  <si>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</si>
  <si>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</si>
  <si>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</si>
  <si>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</si>
  <si>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</si>
  <si>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</si>
  <si>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</si>
  <si>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</si>
  <si>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</si>
  <si>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</si>
  <si>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</si>
  <si>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</si>
  <si>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</si>
  <si>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</si>
  <si>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</si>
  <si>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</si>
  <si>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</si>
  <si>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</si>
  <si>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</si>
  <si>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</si>
  <si>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</si>
  <si>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</si>
  <si>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</si>
  <si>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</si>
  <si>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</si>
  <si>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</si>
  <si>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</si>
  <si>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</si>
  <si>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</si>
  <si>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</si>
  <si>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</si>
  <si>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</si>
  <si>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</si>
  <si>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</si>
  <si>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</si>
  <si>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</si>
  <si>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</si>
  <si>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</si>
  <si>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</si>
  <si>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</si>
  <si>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</si>
  <si>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</si>
  <si>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</si>
  <si>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</si>
  <si>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</si>
  <si>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</si>
  <si>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</si>
  <si>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</si>
  <si>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</si>
  <si>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</si>
  <si>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</si>
  <si>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</si>
  <si>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</si>
  <si>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</si>
  <si>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</si>
  <si>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</si>
  <si>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</si>
  <si>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</si>
  <si>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</si>
  <si>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</si>
  <si>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</si>
  <si>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</si>
  <si>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</si>
  <si>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</si>
  <si>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</si>
  <si>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</si>
  <si>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</si>
  <si>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</si>
  <si>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</si>
  <si>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</si>
  <si>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</si>
  <si>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</si>
  <si>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</si>
  <si>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</si>
  <si>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</si>
  <si>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</si>
  <si>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</si>
  <si>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</si>
  <si>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</si>
  <si>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</si>
  <si>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</si>
  <si>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</si>
  <si>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</si>
  <si>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</si>
  <si>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</si>
  <si>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</si>
  <si>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</si>
  <si>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</si>
  <si>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</si>
  <si>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</si>
  <si>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</si>
  <si>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</si>
  <si>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</si>
  <si>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</si>
  <si>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</si>
  <si>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</si>
  <si>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</si>
  <si>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</si>
  <si>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</si>
  <si>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</si>
  <si>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</si>
  <si>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</si>
  <si>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</si>
  <si>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</si>
  <si>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</si>
  <si>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</si>
  <si>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</si>
  <si>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</si>
  <si>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</si>
  <si>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</si>
  <si>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</si>
  <si>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</si>
  <si>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</si>
  <si>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</si>
  <si>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</si>
  <si>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</si>
  <si>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</si>
  <si>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</si>
  <si>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</si>
  <si>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</si>
  <si>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</si>
  <si>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</si>
  <si>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</si>
  <si>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</si>
  <si>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</si>
  <si>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</si>
  <si>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</si>
  <si>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</si>
  <si>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</si>
  <si>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</si>
  <si>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</si>
  <si>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</si>
  <si>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</si>
  <si>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</si>
  <si>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</si>
  <si>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</si>
  <si>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</si>
  <si>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</si>
  <si>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</si>
  <si>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</si>
  <si>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</si>
  <si>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</si>
  <si>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</si>
  <si>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</si>
  <si>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</si>
  <si>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</si>
  <si>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</si>
  <si>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</si>
  <si>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</si>
  <si>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</si>
  <si>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</si>
  <si>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</si>
  <si>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</si>
  <si>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</si>
  <si>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</si>
  <si>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</si>
  <si>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</si>
  <si>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</si>
  <si>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</si>
  <si>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</si>
  <si>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</si>
  <si>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</si>
  <si>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</si>
  <si>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</si>
  <si>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</si>
  <si>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</si>
  <si>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</si>
  <si>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</si>
  <si>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</si>
  <si>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</si>
  <si>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</si>
  <si>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</si>
  <si>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</si>
  <si>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</si>
  <si>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</si>
  <si>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</si>
  <si>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</si>
  <si>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</si>
  <si>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</si>
  <si>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</si>
  <si>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</si>
  <si>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</si>
  <si>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</si>
  <si>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</si>
  <si>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</si>
  <si>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</si>
  <si>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</si>
  <si>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</si>
  <si>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</si>
  <si>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</si>
  <si>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</si>
  <si>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</si>
  <si>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</si>
  <si>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</si>
  <si>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</si>
  <si>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</si>
  <si>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</si>
  <si>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</si>
  <si>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</si>
  <si>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</si>
  <si>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</si>
  <si>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</si>
  <si>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</si>
  <si>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</si>
  <si>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</si>
  <si>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</si>
  <si>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</si>
  <si>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</si>
  <si>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</si>
  <si>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</si>
  <si>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</si>
  <si>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</si>
  <si>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</si>
  <si>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</si>
  <si>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</si>
  <si>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</si>
  <si>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</si>
  <si>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</si>
  <si>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</si>
  <si>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</si>
  <si>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</si>
  <si>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</si>
  <si>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</si>
  <si>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</si>
  <si>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</si>
  <si>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</si>
  <si>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</si>
  <si>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</si>
  <si>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</si>
  <si>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</si>
  <si>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</si>
  <si>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</si>
  <si>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</si>
  <si>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</si>
  <si>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</si>
  <si>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</si>
  <si>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</si>
  <si>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</si>
  <si>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</si>
  <si>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</si>
  <si>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</si>
  <si>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</si>
  <si>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</si>
  <si>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</si>
  <si>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</si>
  <si>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</si>
  <si>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</si>
  <si>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</si>
  <si>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</si>
  <si>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</si>
  <si>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</si>
  <si>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</si>
  <si>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</si>
  <si>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</si>
  <si>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</si>
  <si>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</si>
  <si>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</si>
  <si>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</si>
  <si>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</si>
  <si>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</si>
  <si>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</si>
  <si>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</si>
  <si>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</si>
  <si>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</si>
  <si>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</si>
  <si>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</si>
  <si>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</si>
  <si>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</si>
  <si>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</si>
  <si>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</si>
  <si>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</si>
  <si>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</si>
  <si>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</si>
  <si>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</si>
  <si>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</si>
  <si>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</si>
  <si>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</si>
  <si>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</si>
  <si>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</si>
  <si>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</si>
  <si>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</si>
  <si>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</si>
  <si>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</si>
  <si>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</si>
  <si>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</si>
  <si>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</si>
  <si>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</si>
  <si>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</si>
  <si>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</si>
  <si>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</si>
  <si>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</si>
  <si>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</si>
  <si>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</si>
  <si>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</si>
  <si>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</si>
  <si>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</si>
  <si>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</si>
  <si>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</si>
  <si>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</si>
  <si>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</si>
  <si>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</si>
  <si>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</si>
  <si>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</si>
  <si>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</si>
  <si>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</si>
  <si>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</si>
  <si>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</si>
  <si>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</si>
  <si>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</si>
  <si>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</si>
  <si>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</si>
  <si>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</si>
  <si>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</si>
  <si>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</si>
  <si>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</si>
  <si>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</si>
  <si>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</si>
  <si>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</si>
  <si>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</si>
  <si>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</si>
  <si>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</si>
  <si>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</si>
  <si>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</si>
  <si>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</si>
  <si>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</si>
  <si>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</si>
  <si>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</si>
  <si>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</si>
  <si>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</si>
  <si>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</si>
  <si>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</si>
  <si>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</si>
  <si>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</si>
  <si>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</si>
  <si>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</si>
  <si>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</si>
  <si>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</si>
  <si>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</si>
  <si>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</si>
  <si>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</si>
  <si>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</si>
  <si>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</si>
  <si>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</si>
  <si>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</si>
  <si>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</si>
  <si>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</si>
  <si>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</si>
  <si>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</si>
  <si>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</si>
  <si>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</si>
  <si>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</si>
  <si>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</si>
  <si>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</si>
  <si>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</si>
  <si>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</si>
  <si>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</si>
  <si>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</si>
  <si>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</si>
  <si>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</si>
  <si>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</si>
  <si>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</si>
  <si>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</si>
  <si>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</si>
  <si>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</si>
  <si>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</si>
  <si>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</si>
  <si>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</si>
  <si>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</si>
  <si>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</si>
  <si>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</si>
  <si>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</si>
  <si>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</si>
  <si>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</si>
  <si>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</si>
  <si>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</si>
  <si>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</si>
  <si>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</si>
  <si>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</si>
  <si>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</si>
  <si>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</si>
  <si>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</si>
  <si>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</si>
  <si>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</si>
  <si>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</si>
  <si>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</si>
  <si>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</si>
  <si>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</si>
  <si>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</si>
  <si>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</si>
  <si>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</si>
  <si>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</si>
  <si>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</si>
  <si>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</si>
  <si>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</si>
  <si>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</si>
  <si>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</si>
  <si>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</si>
  <si>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</si>
  <si>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</si>
  <si>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</si>
  <si>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</si>
  <si>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</si>
  <si>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</si>
  <si>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</si>
  <si>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</si>
  <si>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</si>
  <si>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</si>
  <si>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</si>
  <si>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</si>
  <si>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</si>
  <si>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</si>
  <si>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</si>
  <si>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</si>
  <si>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</si>
  <si>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</si>
  <si>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</si>
  <si>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</si>
  <si>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</si>
  <si>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</si>
  <si>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</si>
  <si>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</si>
  <si>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</si>
  <si>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</si>
  <si>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</si>
  <si>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</si>
  <si>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</si>
  <si>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</si>
  <si>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</si>
  <si>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</si>
  <si>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</si>
  <si>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</si>
  <si>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</si>
  <si>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</si>
  <si>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</si>
  <si>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</si>
  <si>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</si>
  <si>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</si>
  <si>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</si>
  <si>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</si>
  <si>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</si>
  <si>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</si>
  <si>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</si>
  <si>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</si>
  <si>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</si>
  <si>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</si>
  <si>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</si>
  <si>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</si>
  <si>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</si>
  <si>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</si>
  <si>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</si>
  <si>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</si>
  <si>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</si>
  <si>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</si>
  <si>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</si>
  <si>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</si>
  <si>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</si>
  <si>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</si>
  <si>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</si>
  <si>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</si>
  <si>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</si>
  <si>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</si>
  <si>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</si>
  <si>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</si>
  <si>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</si>
  <si>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</si>
  <si>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</si>
  <si>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</si>
  <si>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</si>
  <si>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</si>
  <si>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</si>
  <si>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</si>
  <si>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</si>
  <si>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</si>
  <si>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</si>
  <si>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</si>
  <si>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</si>
  <si>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</si>
  <si>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</si>
  <si>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</si>
  <si>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</si>
  <si>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</si>
  <si>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</si>
  <si>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</si>
  <si>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</si>
  <si>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</si>
  <si>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</si>
  <si>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</si>
  <si>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</si>
  <si>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</si>
  <si>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</si>
  <si>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</si>
  <si>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</si>
  <si>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</si>
  <si>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</si>
  <si>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</si>
  <si>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</si>
  <si>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</si>
  <si>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</si>
  <si>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</si>
  <si>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</si>
  <si>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</si>
  <si>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</si>
  <si>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</si>
  <si>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</si>
  <si>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</si>
  <si>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</si>
  <si>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</si>
  <si>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</si>
  <si>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</si>
  <si>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</si>
  <si>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</si>
  <si>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</si>
  <si>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</si>
  <si>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</si>
  <si>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</si>
  <si>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</si>
  <si>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</si>
  <si>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</si>
  <si>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</si>
  <si>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</si>
  <si>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</si>
  <si>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</si>
  <si>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</si>
  <si>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</si>
  <si>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</si>
  <si>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</si>
  <si>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</si>
  <si>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</si>
  <si>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</si>
  <si>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</si>
  <si>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</si>
  <si>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</si>
  <si>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</si>
  <si>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</si>
  <si>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</si>
  <si>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</si>
  <si>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</si>
  <si>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</si>
  <si>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</si>
  <si>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</si>
  <si>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</si>
  <si>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</si>
  <si>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</si>
  <si>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</si>
  <si>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</si>
  <si>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</si>
  <si>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</si>
  <si>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</si>
  <si>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</si>
  <si>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</si>
  <si>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</si>
  <si>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</si>
  <si>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</si>
  <si>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</si>
  <si>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</si>
  <si>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</si>
  <si>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</si>
  <si>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</si>
  <si>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</si>
  <si>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</si>
  <si>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</si>
  <si>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</si>
  <si>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</si>
  <si>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</si>
  <si>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</si>
  <si>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</si>
  <si>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</si>
  <si>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</si>
  <si>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</si>
  <si>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</si>
  <si>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</si>
  <si>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</si>
  <si>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</si>
  <si>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</si>
  <si>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</si>
  <si>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</si>
  <si>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</si>
  <si>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</si>
  <si>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</si>
  <si>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</si>
  <si>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</si>
  <si>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</si>
  <si>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</si>
  <si>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</si>
  <si>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</si>
  <si>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</si>
  <si>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</si>
  <si>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</si>
  <si>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</si>
  <si>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</si>
  <si>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</si>
  <si>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</si>
  <si>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</si>
  <si>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</si>
  <si>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</si>
  <si>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</si>
  <si>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</si>
  <si>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</si>
  <si>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</si>
  <si>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</si>
  <si>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</si>
  <si>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</si>
  <si>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</si>
  <si>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</si>
  <si>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</si>
  <si>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</si>
  <si>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</si>
  <si>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</si>
  <si>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</si>
  <si>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</si>
  <si>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</si>
  <si>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</si>
  <si>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</si>
  <si>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</si>
  <si>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</si>
  <si>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</si>
  <si>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</si>
  <si>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</si>
  <si>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</si>
  <si>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</si>
  <si>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</si>
  <si>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</si>
  <si>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</si>
  <si>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</si>
  <si>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</si>
  <si>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</si>
  <si>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</si>
  <si>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</si>
  <si>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</si>
  <si>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</si>
  <si>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</si>
  <si>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</si>
  <si>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</si>
  <si>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</si>
  <si>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</si>
  <si>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</si>
  <si>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</si>
  <si>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</si>
  <si>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</si>
  <si>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</si>
  <si>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</si>
  <si>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</si>
  <si>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</si>
  <si>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</si>
  <si>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</si>
  <si>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</si>
  <si>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</si>
  <si>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</si>
  <si>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</si>
  <si>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</si>
  <si>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</si>
  <si>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</si>
  <si>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</si>
  <si>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</si>
  <si>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</si>
  <si>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</si>
  <si>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</si>
  <si>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</si>
  <si>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</si>
  <si>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</si>
  <si>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</si>
  <si>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</si>
  <si>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</si>
  <si>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</si>
  <si>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</si>
  <si>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</si>
  <si>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</si>
  <si>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</si>
  <si>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</si>
  <si>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</si>
  <si>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</si>
  <si>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</si>
  <si>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</si>
  <si>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</si>
  <si>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</si>
  <si>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</si>
  <si>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</si>
  <si>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</si>
  <si>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</si>
  <si>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</si>
  <si>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</si>
  <si>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</si>
  <si>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</si>
  <si>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</si>
  <si>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</si>
  <si>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</si>
  <si>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</si>
  <si>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</si>
  <si>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</si>
  <si>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</si>
  <si>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</si>
  <si>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</si>
  <si>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</si>
  <si>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</si>
  <si>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</si>
  <si>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</si>
  <si>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</si>
  <si>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</si>
  <si>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</si>
  <si>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</si>
  <si>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</si>
  <si>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</si>
  <si>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</si>
  <si>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</si>
  <si>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</si>
  <si>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</si>
  <si>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</si>
  <si>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</si>
  <si>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</si>
  <si>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</si>
  <si>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</si>
  <si>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</si>
  <si>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</si>
  <si>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</si>
  <si>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</si>
  <si>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</si>
  <si>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</si>
  <si>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</si>
  <si>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</si>
  <si>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</si>
  <si>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</si>
  <si>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</si>
  <si>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</si>
  <si>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</si>
  <si>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</si>
  <si>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</si>
  <si>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</si>
  <si>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</si>
  <si>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</si>
  <si>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</si>
  <si>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</si>
  <si>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</si>
  <si>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</si>
  <si>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</si>
  <si>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</si>
  <si>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</si>
  <si>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</si>
  <si>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</si>
  <si>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</si>
  <si>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</si>
  <si>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</si>
  <si>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</si>
  <si>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</si>
  <si>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</si>
  <si>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</si>
  <si>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</si>
  <si>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</si>
  <si>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</si>
  <si>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</si>
  <si>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</si>
  <si>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</si>
  <si>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</si>
  <si>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</si>
  <si>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</si>
  <si>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</si>
  <si>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</si>
  <si>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</si>
  <si>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</si>
  <si>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</si>
  <si>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</si>
  <si>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</si>
  <si>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</si>
  <si>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</si>
  <si>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</si>
  <si>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</si>
  <si>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</si>
  <si>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</si>
  <si>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</si>
  <si>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</si>
  <si>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</si>
  <si>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</si>
  <si>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</si>
  <si>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</si>
  <si>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</si>
  <si>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</si>
  <si>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</si>
  <si>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</si>
  <si>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</si>
  <si>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</si>
  <si>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</si>
  <si>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</si>
  <si>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</si>
  <si>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</si>
  <si>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</si>
  <si>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</si>
  <si>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</si>
  <si>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</si>
  <si>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</si>
  <si>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</si>
  <si>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</si>
  <si>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</si>
  <si>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</si>
  <si>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</si>
  <si>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</si>
  <si>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</si>
  <si>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</si>
  <si>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</si>
  <si>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</si>
  <si>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</si>
  <si>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</si>
  <si>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</si>
  <si>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</si>
  <si>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</si>
  <si>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</si>
  <si>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</si>
  <si>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</si>
  <si>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</si>
  <si>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</si>
  <si>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</si>
  <si>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</si>
  <si>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</si>
  <si>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</si>
  <si>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</si>
  <si>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</si>
  <si>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</si>
  <si>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</si>
  <si>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</si>
  <si>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</si>
  <si>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</si>
  <si>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</si>
  <si>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</si>
  <si>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</si>
  <si>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</si>
  <si>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</si>
  <si>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</si>
  <si>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</si>
  <si>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</si>
  <si>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</si>
  <si>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</si>
  <si>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</si>
  <si>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</si>
  <si>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</si>
  <si>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</si>
  <si>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</si>
  <si>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</si>
  <si>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</si>
  <si>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</si>
  <si>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</si>
  <si>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</si>
  <si>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</si>
  <si>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</si>
  <si>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</si>
  <si>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</si>
  <si>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</si>
  <si>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</si>
  <si>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</si>
  <si>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</si>
  <si>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</si>
  <si>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</si>
  <si>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</si>
  <si>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</si>
  <si>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</si>
  <si>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</si>
  <si>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</si>
  <si>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</si>
  <si>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</si>
  <si>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</si>
  <si>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</si>
  <si>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</si>
  <si>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</si>
  <si>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</si>
  <si>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</si>
  <si>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</si>
  <si>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</si>
  <si>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</si>
  <si>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</si>
  <si>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</si>
  <si>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</si>
  <si>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</si>
  <si>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</si>
  <si>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</si>
  <si>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</si>
  <si>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</si>
  <si>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</si>
  <si>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</si>
  <si>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</si>
  <si>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</si>
  <si>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</si>
  <si>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</si>
  <si>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</si>
  <si>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</si>
  <si>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</si>
  <si>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</si>
  <si>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</si>
  <si>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</si>
  <si>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</si>
  <si>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</si>
  <si>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</si>
  <si>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</si>
  <si>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</si>
  <si>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</si>
  <si>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</si>
  <si>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</si>
  <si>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</si>
  <si>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</si>
  <si>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</si>
  <si>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</si>
  <si>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</si>
  <si>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</si>
  <si>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</si>
  <si>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</si>
  <si>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</si>
  <si>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</si>
  <si>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</si>
  <si>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</si>
  <si>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</si>
  <si>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</si>
  <si>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</si>
  <si>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</si>
  <si>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</si>
  <si>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</si>
  <si>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</si>
  <si>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</si>
  <si>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</si>
  <si>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</si>
  <si>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</si>
  <si>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</si>
  <si>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</si>
  <si>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</si>
  <si>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</si>
  <si>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</si>
  <si>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</si>
  <si>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</si>
  <si>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</si>
  <si>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</si>
  <si>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</si>
  <si>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</si>
  <si>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</si>
  <si>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</si>
  <si>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</si>
  <si>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</si>
  <si>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</si>
  <si>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</si>
  <si>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</si>
  <si>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</si>
  <si>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</si>
  <si>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</si>
  <si>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</si>
  <si>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</si>
  <si>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</si>
  <si>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</si>
  <si>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</si>
  <si>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</si>
  <si>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</si>
  <si>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</si>
  <si>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</si>
  <si>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</si>
  <si>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</si>
  <si>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</si>
  <si>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</si>
  <si>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</si>
  <si>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</si>
  <si>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</si>
  <si>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</si>
  <si>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</si>
  <si>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</si>
  <si>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</si>
  <si>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</si>
  <si>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</si>
  <si>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</si>
  <si>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</si>
  <si>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</si>
  <si>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</si>
  <si>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</si>
  <si>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</si>
  <si>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</si>
  <si>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</si>
  <si>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</si>
  <si>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</si>
  <si>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</si>
  <si>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</si>
  <si>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</si>
  <si>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</si>
  <si>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</si>
  <si>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</si>
  <si>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</si>
  <si>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</si>
  <si>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</si>
  <si>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</si>
  <si>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</si>
  <si>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</si>
  <si>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</si>
  <si>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</si>
  <si>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</si>
  <si>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</si>
  <si>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</si>
  <si>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</si>
  <si>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</si>
  <si>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</si>
  <si>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</si>
  <si>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</si>
  <si>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</si>
  <si>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</si>
  <si>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</si>
  <si>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</si>
  <si>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</si>
  <si>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</si>
  <si>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</si>
  <si>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</si>
  <si>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</si>
  <si>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</si>
  <si>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</si>
  <si>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</si>
  <si>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</si>
  <si>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</si>
  <si>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</si>
  <si>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</si>
  <si>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</si>
  <si>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</si>
  <si>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</si>
  <si>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</si>
  <si>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</si>
  <si>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</si>
  <si>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</si>
  <si>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</si>
  <si>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</si>
  <si>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</si>
  <si>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</si>
  <si>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</si>
  <si>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</si>
  <si>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</si>
  <si>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</si>
  <si>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</si>
  <si>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</si>
  <si>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</si>
  <si>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</si>
  <si>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</si>
  <si>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</si>
  <si>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</si>
  <si>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</si>
  <si>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</si>
  <si>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</si>
  <si>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</si>
  <si>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</si>
  <si>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</si>
  <si>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</si>
  <si>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</si>
  <si>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</si>
  <si>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</si>
  <si>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</si>
  <si>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</si>
  <si>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</si>
  <si>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</si>
  <si>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</si>
  <si>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</si>
  <si>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</si>
  <si>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</si>
  <si>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</si>
  <si>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</si>
  <si>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</si>
  <si>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</si>
  <si>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</si>
  <si>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</si>
  <si>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</si>
  <si>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</si>
  <si>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</si>
  <si>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</si>
  <si>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</si>
  <si>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</si>
  <si>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</si>
  <si>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</si>
  <si>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</si>
  <si>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</si>
  <si>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</si>
  <si>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</si>
  <si>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</si>
  <si>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</si>
  <si>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</si>
  <si>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</si>
  <si>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</si>
  <si>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</si>
  <si>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</si>
  <si>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</si>
  <si>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</si>
  <si>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</si>
  <si>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</si>
  <si>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</si>
  <si>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</si>
  <si>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</si>
  <si>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</si>
  <si>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</si>
  <si>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</si>
  <si>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</si>
  <si>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</si>
  <si>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</si>
  <si>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</si>
  <si>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</si>
  <si>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</si>
  <si>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</si>
  <si>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</si>
  <si>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</si>
  <si>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</si>
  <si>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</si>
  <si>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</si>
  <si>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</si>
  <si>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</si>
  <si>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</si>
  <si>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</si>
  <si>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</si>
  <si>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</si>
  <si>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</si>
  <si>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</si>
  <si>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</si>
  <si>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</si>
  <si>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</si>
  <si>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</si>
  <si>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</si>
  <si>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</si>
  <si>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</si>
  <si>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</si>
  <si>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</si>
  <si>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</si>
  <si>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</si>
  <si>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</si>
  <si>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</si>
  <si>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</si>
  <si>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</si>
  <si>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</si>
  <si>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</si>
  <si>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</si>
  <si>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</si>
  <si>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</si>
  <si>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</si>
  <si>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</si>
  <si>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</si>
  <si>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</si>
  <si>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</si>
  <si>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</si>
  <si>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</si>
  <si>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</si>
  <si>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</si>
  <si>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</si>
  <si>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</si>
  <si>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</si>
  <si>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</si>
  <si>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</si>
  <si>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</si>
  <si>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</si>
  <si>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</si>
  <si>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</si>
  <si>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</si>
  <si>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</si>
  <si>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</si>
  <si>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</si>
  <si>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</si>
  <si>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</si>
  <si>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</si>
  <si>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</si>
  <si>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</si>
  <si>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</si>
  <si>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</si>
  <si>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</si>
  <si>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</si>
  <si>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</si>
  <si>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</si>
  <si>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</si>
  <si>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</si>
  <si>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</si>
  <si>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</si>
  <si>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</si>
  <si>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</si>
  <si>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</si>
  <si>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</si>
  <si>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</si>
  <si>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</si>
  <si>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</si>
  <si>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</si>
  <si>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</si>
  <si>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</si>
  <si>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</si>
  <si>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</si>
  <si>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</si>
  <si>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</si>
  <si>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</si>
  <si>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</si>
  <si>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</si>
  <si>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</si>
  <si>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</si>
  <si>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</si>
  <si>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</si>
  <si>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</si>
  <si>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</si>
  <si>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</si>
  <si>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</si>
  <si>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</si>
  <si>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</si>
  <si>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</si>
  <si>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</si>
  <si>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</si>
  <si>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</si>
  <si>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</si>
  <si>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</si>
  <si>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</si>
  <si>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</si>
  <si>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</si>
  <si>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</si>
  <si>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</si>
  <si>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</si>
  <si>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</si>
  <si>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</si>
  <si>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</si>
  <si>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</si>
  <si>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</si>
  <si>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</si>
  <si>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</si>
  <si>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</si>
  <si>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</si>
  <si>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</si>
  <si>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</si>
  <si>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</si>
  <si>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</si>
  <si>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</si>
  <si>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</si>
  <si>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</si>
  <si>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</si>
  <si>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</si>
  <si>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</si>
  <si>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</si>
  <si>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</si>
  <si>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</si>
  <si>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</si>
  <si>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</si>
  <si>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</si>
  <si>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</si>
  <si>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</si>
  <si>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</si>
  <si>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</si>
  <si>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</si>
  <si>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</si>
  <si>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</si>
  <si>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</si>
  <si>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</si>
  <si>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</si>
  <si>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</si>
  <si>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</si>
  <si>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</si>
  <si>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</si>
  <si>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</si>
  <si>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</si>
  <si>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</si>
  <si>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</si>
  <si>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</si>
  <si>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</si>
  <si>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</si>
  <si>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</si>
  <si>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</si>
  <si>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</si>
  <si>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</si>
  <si>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</si>
  <si>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</si>
  <si>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</si>
  <si>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</si>
  <si>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</si>
  <si>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</si>
  <si>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</si>
  <si>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</si>
  <si>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</si>
  <si>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</si>
  <si>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</si>
  <si>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</si>
  <si>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</si>
  <si>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</si>
  <si>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</si>
  <si>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</si>
  <si>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</si>
  <si>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</si>
  <si>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</si>
  <si>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</si>
  <si>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</si>
  <si>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</si>
  <si>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</si>
  <si>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</si>
  <si>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</si>
  <si>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</si>
  <si>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</si>
  <si>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</si>
  <si>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</si>
  <si>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</si>
  <si>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</si>
  <si>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</si>
  <si>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</si>
  <si>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</si>
  <si>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</si>
  <si>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</si>
  <si>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</si>
  <si>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</si>
  <si>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</si>
  <si>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</si>
  <si>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</si>
  <si>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</si>
  <si>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</si>
  <si>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</si>
  <si>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</si>
  <si>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</si>
  <si>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</si>
  <si>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</si>
  <si>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</si>
  <si>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</si>
  <si>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</si>
  <si>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</si>
  <si>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</si>
  <si>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</si>
  <si>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</si>
  <si>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</si>
  <si>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</si>
  <si>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</si>
  <si>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</si>
  <si>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</si>
  <si>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</si>
  <si>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</si>
  <si>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</si>
  <si>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</si>
  <si>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</si>
  <si>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</si>
  <si>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</si>
  <si>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</si>
  <si>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</si>
  <si>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</si>
  <si>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</si>
  <si>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</si>
  <si>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</si>
  <si>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</si>
  <si>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</si>
  <si>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</si>
  <si>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</si>
  <si>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</si>
  <si>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</si>
  <si>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</si>
  <si>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</si>
  <si>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</si>
  <si>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</si>
  <si>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</si>
  <si>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</si>
  <si>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</si>
  <si>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</si>
  <si>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</si>
  <si>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</si>
  <si>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</si>
  <si>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</si>
  <si>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</si>
  <si>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</si>
  <si>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</si>
  <si>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</si>
  <si>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</si>
  <si>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</si>
  <si>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</si>
  <si>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</si>
  <si>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</si>
  <si>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</si>
  <si>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</si>
  <si>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</si>
  <si>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</si>
  <si>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</si>
  <si>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</si>
  <si>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</si>
  <si>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</si>
  <si>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</si>
  <si>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</si>
  <si>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</si>
  <si>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</si>
  <si>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</si>
  <si>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</si>
  <si>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</si>
  <si>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</si>
  <si>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</si>
  <si>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</si>
  <si>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</si>
  <si>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</si>
  <si>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</si>
  <si>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</si>
  <si>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</si>
  <si>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</si>
  <si>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</si>
  <si>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</si>
  <si>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</si>
  <si>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</si>
  <si>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</si>
  <si>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</si>
  <si>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</si>
  <si>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</si>
  <si>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</si>
  <si>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</si>
  <si>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</si>
  <si>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</si>
  <si>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</si>
  <si>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</si>
  <si>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</si>
  <si>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</si>
  <si>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</si>
  <si>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</si>
  <si>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</si>
  <si>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</si>
  <si>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</si>
  <si>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</si>
  <si>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</si>
  <si>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</si>
  <si>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</si>
  <si>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</si>
  <si>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</si>
  <si>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</si>
  <si>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</si>
  <si>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</si>
  <si>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</si>
  <si>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</si>
  <si>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</si>
  <si>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</si>
  <si>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</si>
  <si>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</si>
  <si>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</si>
  <si>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</si>
  <si>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</si>
  <si>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</si>
  <si>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</si>
  <si>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</si>
  <si>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</si>
  <si>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</si>
  <si>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</si>
  <si>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</si>
  <si>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</si>
  <si>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</si>
  <si>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</si>
  <si>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</si>
  <si>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</si>
  <si>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</si>
  <si>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</si>
  <si>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</si>
  <si>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</si>
  <si>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</si>
  <si>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</si>
  <si>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</si>
  <si>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</si>
  <si>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</si>
  <si>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</si>
  <si>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</si>
  <si>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</si>
  <si>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</si>
  <si>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</si>
  <si>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</si>
  <si>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</si>
  <si>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</si>
  <si>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</si>
  <si>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</si>
  <si>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</si>
  <si>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</si>
  <si>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</si>
  <si>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</si>
  <si>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</si>
  <si>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</si>
  <si>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</si>
  <si>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</si>
  <si>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</si>
  <si>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</si>
  <si>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</si>
  <si>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</si>
  <si>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</si>
  <si>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</si>
  <si>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</si>
  <si>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</si>
  <si>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</si>
  <si>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</si>
  <si>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</si>
  <si>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</si>
  <si>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</si>
  <si>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</si>
  <si>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</si>
  <si>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</si>
  <si>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</si>
  <si>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</si>
  <si>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</si>
  <si>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</si>
  <si>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</si>
  <si>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</si>
  <si>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</si>
  <si>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</si>
  <si>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</si>
  <si>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</si>
  <si>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</si>
  <si>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</si>
  <si>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</si>
  <si>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</si>
  <si>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</si>
  <si>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</si>
  <si>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</si>
  <si>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</si>
  <si>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</si>
  <si>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</si>
  <si>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</si>
  <si>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</si>
  <si>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</si>
  <si>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</si>
  <si>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</si>
  <si>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</si>
  <si>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</si>
  <si>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</si>
  <si>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</si>
  <si>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</si>
  <si>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</si>
  <si>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</si>
  <si>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</si>
  <si>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</si>
  <si>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</si>
  <si>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</si>
  <si>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</si>
  <si>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</si>
  <si>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</si>
  <si>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</si>
  <si>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</si>
  <si>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</si>
  <si>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</si>
  <si>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</si>
  <si>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</si>
  <si>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</si>
  <si>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</si>
  <si>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</si>
  <si>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</si>
  <si>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</si>
  <si>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</si>
  <si>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</si>
  <si>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</si>
  <si>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</si>
  <si>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</si>
  <si>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</si>
  <si>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</si>
  <si>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</si>
  <si>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</si>
  <si>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</si>
  <si>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</si>
  <si>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</si>
  <si>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</si>
  <si>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</si>
  <si>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</si>
  <si>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</si>
  <si>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</si>
  <si>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</si>
  <si>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</si>
  <si>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</si>
  <si>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</si>
  <si>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</si>
  <si>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</si>
  <si>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</si>
  <si>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</si>
  <si>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</si>
  <si>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</si>
  <si>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</si>
  <si>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</si>
  <si>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</si>
  <si>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</si>
  <si>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</si>
  <si>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</si>
  <si>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</si>
  <si>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</si>
  <si>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</si>
  <si>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</si>
  <si>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</si>
  <si>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</si>
  <si>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</si>
  <si>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</si>
  <si>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</si>
  <si>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</si>
  <si>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</si>
  <si>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</si>
  <si>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</si>
  <si>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</si>
  <si>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</si>
  <si>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</si>
  <si>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</si>
  <si>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</si>
  <si>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</si>
  <si>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</si>
  <si>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</si>
  <si>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</si>
  <si>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</si>
  <si>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</si>
  <si>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</si>
  <si>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</si>
  <si>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</si>
  <si>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</si>
  <si>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</si>
  <si>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</si>
  <si>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</si>
  <si>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</si>
  <si>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</si>
  <si>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</si>
  <si>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</si>
  <si>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</si>
  <si>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</si>
  <si>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</si>
  <si>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</si>
  <si>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</si>
  <si>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</si>
  <si>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</si>
  <si>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</si>
  <si>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</si>
  <si>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</si>
  <si>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</si>
  <si>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</si>
  <si>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</si>
  <si>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</si>
  <si>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</si>
  <si>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</si>
  <si>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</si>
  <si>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</si>
  <si>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</si>
  <si>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</si>
  <si>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</si>
  <si>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</si>
  <si>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</si>
  <si>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</si>
  <si>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</si>
  <si>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</si>
  <si>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</si>
  <si>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</si>
  <si>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</si>
  <si>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</si>
  <si>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</si>
  <si>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</si>
  <si>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</si>
  <si>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</si>
  <si>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</si>
  <si>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</si>
  <si>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</si>
  <si>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</si>
  <si>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</si>
  <si>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</si>
  <si>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</si>
  <si>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</si>
  <si>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</si>
  <si>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</si>
  <si>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</si>
  <si>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</si>
  <si>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</si>
  <si>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</si>
  <si>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</si>
  <si>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</si>
  <si>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</si>
  <si>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</si>
  <si>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</si>
  <si>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</si>
  <si>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</si>
  <si>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</si>
  <si>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</si>
  <si>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</si>
  <si>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</si>
  <si>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</si>
  <si>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</si>
  <si>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</si>
  <si>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</si>
  <si>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</si>
  <si>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</si>
  <si>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</si>
  <si>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</si>
  <si>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</si>
  <si>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</si>
  <si>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</si>
  <si>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</si>
  <si>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</si>
  <si>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</si>
  <si>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</si>
  <si>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</si>
  <si>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</si>
  <si>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</si>
  <si>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</si>
  <si>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</si>
  <si>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</si>
  <si>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</si>
  <si>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</si>
  <si>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</si>
  <si>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</si>
  <si>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</si>
  <si>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</si>
  <si>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</si>
  <si>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</si>
  <si>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</si>
  <si>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</si>
  <si>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</si>
  <si>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</si>
  <si>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</si>
  <si>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</si>
  <si>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</si>
  <si>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</si>
  <si>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</si>
  <si>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</si>
  <si>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</si>
  <si>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</si>
  <si>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</si>
  <si>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</si>
  <si>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</si>
  <si>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</si>
  <si>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</si>
  <si>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</si>
  <si>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</si>
  <si>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</si>
  <si>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</si>
  <si>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</si>
  <si>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</si>
  <si>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</si>
  <si>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</si>
  <si>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</si>
  <si>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</si>
  <si>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</si>
  <si>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</si>
  <si>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</si>
  <si>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</si>
  <si>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</si>
  <si>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</si>
  <si>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</si>
  <si>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</si>
  <si>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</si>
  <si>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</si>
  <si>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</si>
  <si>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</si>
  <si>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</si>
  <si>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</si>
  <si>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</si>
  <si>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</si>
  <si>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</si>
  <si>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</si>
  <si>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</si>
  <si>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</si>
  <si>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</si>
  <si>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</si>
  <si>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</si>
  <si>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</si>
  <si>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</si>
  <si>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</si>
  <si>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</si>
  <si>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</si>
  <si>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</si>
  <si>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</si>
  <si>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</si>
  <si>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</si>
  <si>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</si>
  <si>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</si>
  <si>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</si>
  <si>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</si>
  <si>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</si>
  <si>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</si>
  <si>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</si>
  <si>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</si>
  <si>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</si>
  <si>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</si>
  <si>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</si>
  <si>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</si>
  <si>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</si>
  <si>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</si>
  <si>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</si>
  <si>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</si>
  <si>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</si>
  <si>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</si>
  <si>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</si>
  <si>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</si>
  <si>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</si>
  <si>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</si>
  <si>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</si>
  <si>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</si>
  <si>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</si>
  <si>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</si>
  <si>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</si>
  <si>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</si>
  <si>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</si>
  <si>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</si>
  <si>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</si>
  <si>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</si>
  <si>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</si>
  <si>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</si>
  <si>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</si>
  <si>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</si>
  <si>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</si>
  <si>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</si>
  <si>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</si>
  <si>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</si>
  <si>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</si>
  <si>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</si>
  <si>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</si>
  <si>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</si>
  <si>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</si>
  <si>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</si>
  <si>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</si>
  <si>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</si>
  <si>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</si>
  <si>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</si>
  <si>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</si>
  <si>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</si>
  <si>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</si>
  <si>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</si>
  <si>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</si>
  <si>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</si>
  <si>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</si>
  <si>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</si>
  <si>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</si>
  <si>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</si>
  <si>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</si>
  <si>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</si>
  <si>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</si>
  <si>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</si>
  <si>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</si>
  <si>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</si>
  <si>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</si>
  <si>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</si>
  <si>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</si>
  <si>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</si>
  <si>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</si>
  <si>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</si>
  <si>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</si>
  <si>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</si>
  <si>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</si>
  <si>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</si>
  <si>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</si>
  <si>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</si>
  <si>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</si>
  <si>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</si>
  <si>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</si>
  <si>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</si>
  <si>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</si>
  <si>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</si>
  <si>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</si>
  <si>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</si>
  <si>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</si>
  <si>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</si>
  <si>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</si>
  <si>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</si>
  <si>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</si>
  <si>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</si>
  <si>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</si>
  <si>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</si>
  <si>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</si>
  <si>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</si>
  <si>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</si>
  <si>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</si>
  <si>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</si>
  <si>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</si>
  <si>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</si>
  <si>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</si>
  <si>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</si>
  <si>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</si>
  <si>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</si>
  <si>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</si>
  <si>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</si>
  <si>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</si>
  <si>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</si>
  <si>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</si>
  <si>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</si>
  <si>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</si>
  <si>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</si>
  <si>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</si>
  <si>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</si>
  <si>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</si>
  <si>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</si>
  <si>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</si>
  <si>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</si>
  <si>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</si>
  <si>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</si>
  <si>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</si>
  <si>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</si>
  <si>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</si>
  <si>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</si>
  <si>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</si>
  <si>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</si>
  <si>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</si>
  <si>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</si>
  <si>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</si>
  <si>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</si>
  <si>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</si>
  <si>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</si>
  <si>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</si>
  <si>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</si>
  <si>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</si>
  <si>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</si>
  <si>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</si>
  <si>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</si>
  <si>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</si>
  <si>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</si>
  <si>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</si>
  <si>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</si>
  <si>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</si>
  <si>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</si>
  <si>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</si>
  <si>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</si>
  <si>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</si>
  <si>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</si>
  <si>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</si>
  <si>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</si>
  <si>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</si>
  <si>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</si>
  <si>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</si>
  <si>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</si>
  <si>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</si>
  <si>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</si>
  <si>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</si>
  <si>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</si>
  <si>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</si>
  <si>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</si>
  <si>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</si>
  <si>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</si>
  <si>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</si>
  <si>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</si>
  <si>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</si>
  <si>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</si>
  <si>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</si>
  <si>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</si>
  <si>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</si>
  <si>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</si>
  <si>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</si>
  <si>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</si>
  <si>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</si>
  <si>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</si>
  <si>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</si>
  <si>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</si>
  <si>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</si>
  <si>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</si>
  <si>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</si>
  <si>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</si>
  <si>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</si>
  <si>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</si>
  <si>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</si>
  <si>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</si>
  <si>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</si>
  <si>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</si>
  <si>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</si>
  <si>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</si>
  <si>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</si>
  <si>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</si>
  <si>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</si>
  <si>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</si>
  <si>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</si>
  <si>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</si>
  <si>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</si>
  <si>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</si>
  <si>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</si>
  <si>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</si>
  <si>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</si>
  <si>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</si>
  <si>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</si>
  <si>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</si>
  <si>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</si>
  <si>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</si>
  <si>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</si>
  <si>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</si>
  <si>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</si>
  <si>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</si>
  <si>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</si>
  <si>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</si>
  <si>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</si>
  <si>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</si>
  <si>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</si>
  <si>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</si>
  <si>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</si>
  <si>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</si>
  <si>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</si>
  <si>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</si>
  <si>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</si>
  <si>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</si>
  <si>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</si>
  <si>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</si>
  <si>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</si>
  <si>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</si>
  <si>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</si>
  <si>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</si>
  <si>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</si>
  <si>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</si>
  <si>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</si>
  <si>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</si>
  <si>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</si>
  <si>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</si>
  <si>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</si>
  <si>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</si>
  <si>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</si>
  <si>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</si>
  <si>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</si>
  <si>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</si>
  <si>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</si>
  <si>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</si>
  <si>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</si>
  <si>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</si>
  <si>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</si>
  <si>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</si>
  <si>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</si>
  <si>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</si>
  <si>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</si>
  <si>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</si>
  <si>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</si>
  <si>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</si>
  <si>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</si>
  <si>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</si>
  <si>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</si>
  <si>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</si>
  <si>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</si>
  <si>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</si>
  <si>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</si>
  <si>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</si>
  <si>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</si>
  <si>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</si>
  <si>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</si>
  <si>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</si>
  <si>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</si>
  <si>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</si>
  <si>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</si>
  <si>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</si>
  <si>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</si>
  <si>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</si>
  <si>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</si>
  <si>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</si>
  <si>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</si>
  <si>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</si>
  <si>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</si>
  <si>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</si>
  <si>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</si>
  <si>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</si>
  <si>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</si>
  <si>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</si>
  <si>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</si>
  <si>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</si>
  <si>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</si>
  <si>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</si>
  <si>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</si>
  <si>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</si>
  <si>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</si>
  <si>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</si>
  <si>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</si>
  <si>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</si>
  <si>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</si>
  <si>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</si>
  <si>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</si>
  <si>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</si>
  <si>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</si>
  <si>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</si>
  <si>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</si>
  <si>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</si>
  <si>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</si>
  <si>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</si>
  <si>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</si>
  <si>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</si>
  <si>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</si>
  <si>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</si>
  <si>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</si>
  <si>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</si>
  <si>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</si>
  <si>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</si>
  <si>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</si>
  <si>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</si>
  <si>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</si>
  <si>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</si>
  <si>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</si>
  <si>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</si>
  <si>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</si>
  <si>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</si>
  <si>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</si>
  <si>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</si>
  <si>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</si>
  <si>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</si>
  <si>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</si>
  <si>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</si>
  <si>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</si>
  <si>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</si>
  <si>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</si>
  <si>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</si>
  <si>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</si>
  <si>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</si>
  <si>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</si>
  <si>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</si>
  <si>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</si>
  <si>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</si>
  <si>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</si>
  <si>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</si>
  <si>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</si>
  <si>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</si>
  <si>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</si>
  <si>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</si>
  <si>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</si>
  <si>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</si>
  <si>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</si>
  <si>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</si>
  <si>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</si>
  <si>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</si>
  <si>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</si>
  <si>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</si>
  <si>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</si>
  <si>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</si>
  <si>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</si>
  <si>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</si>
  <si>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</si>
  <si>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</si>
  <si>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</si>
  <si>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</si>
  <si>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</si>
  <si>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</si>
  <si>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</si>
  <si>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</si>
  <si>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</si>
  <si>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</si>
  <si>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</si>
  <si>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</si>
  <si>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</si>
  <si>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</si>
  <si>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</si>
  <si>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</si>
  <si>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</si>
  <si>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</si>
  <si>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</si>
  <si>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</si>
  <si>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</si>
  <si>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</si>
  <si>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</si>
  <si>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</si>
  <si>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</si>
  <si>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</si>
  <si>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</si>
  <si>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</si>
  <si>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</si>
  <si>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</si>
  <si>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</si>
  <si>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</si>
  <si>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</si>
  <si>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</si>
  <si>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</si>
  <si>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</si>
  <si>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</si>
  <si>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</si>
  <si>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</si>
  <si>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</si>
  <si>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</si>
  <si>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</si>
  <si>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</si>
  <si>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</si>
  <si>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</si>
  <si>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</si>
  <si>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</si>
  <si>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</si>
  <si>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</si>
  <si>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</si>
  <si>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</si>
  <si>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</si>
  <si>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</si>
  <si>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</si>
  <si>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</si>
  <si>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</si>
  <si>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</si>
  <si>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</si>
  <si>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</si>
  <si>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</si>
  <si>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</si>
  <si>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</si>
  <si>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</si>
  <si>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</si>
  <si>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</si>
  <si>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</si>
  <si>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</si>
  <si>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</si>
  <si>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</si>
  <si>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</si>
  <si>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</si>
  <si>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</si>
  <si>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</si>
  <si>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</si>
  <si>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</si>
  <si>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</si>
  <si>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</si>
  <si>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</si>
  <si>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</si>
  <si>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</si>
  <si>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</si>
  <si>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</si>
  <si>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</si>
  <si>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</si>
  <si>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</si>
  <si>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</si>
  <si>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</si>
  <si>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</si>
  <si>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</si>
  <si>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</si>
  <si>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</si>
  <si>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</si>
  <si>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</si>
  <si>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</si>
  <si>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</si>
  <si>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</si>
  <si>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</si>
  <si>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</si>
  <si>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</si>
  <si>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</si>
  <si>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</si>
  <si>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</si>
  <si>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</si>
  <si>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</si>
  <si>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</si>
  <si>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</si>
  <si>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</si>
  <si>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</si>
  <si>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</si>
  <si>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</si>
  <si>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</si>
  <si>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</si>
  <si>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</si>
  <si>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</si>
  <si>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</si>
  <si>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</si>
  <si>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</si>
  <si>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</si>
  <si>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</si>
  <si>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</si>
  <si>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</si>
  <si>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</si>
  <si>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</si>
  <si>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</si>
  <si>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</si>
  <si>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</si>
  <si>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</si>
  <si>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</si>
  <si>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</si>
  <si>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</si>
  <si>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</si>
  <si>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</si>
  <si>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</si>
  <si>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</si>
  <si>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</si>
  <si>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</si>
  <si>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</si>
  <si>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</si>
  <si>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</si>
  <si>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</si>
  <si>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</si>
  <si>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</si>
  <si>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</si>
  <si>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</si>
  <si>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</si>
  <si>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</si>
  <si>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</si>
  <si>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</si>
  <si>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</si>
  <si>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</si>
  <si>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</si>
  <si>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</si>
  <si>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</si>
  <si>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</si>
  <si>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</si>
  <si>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</si>
  <si>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</si>
  <si>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</si>
  <si>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</si>
  <si>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</si>
  <si>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</si>
  <si>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</si>
  <si>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</si>
  <si>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</si>
  <si>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</si>
  <si>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</si>
  <si>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</si>
  <si>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</si>
  <si>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</si>
  <si>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</si>
  <si>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</si>
  <si>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</si>
  <si>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</si>
  <si>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</si>
  <si>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</si>
  <si>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</si>
  <si>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</si>
  <si>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</si>
  <si>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</si>
  <si>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</si>
  <si>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</si>
  <si>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</si>
  <si>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</si>
  <si>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</si>
  <si>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</si>
  <si>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</si>
  <si>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</si>
  <si>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</si>
  <si>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</si>
  <si>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</si>
  <si>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</si>
  <si>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</si>
  <si>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</si>
  <si>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</si>
  <si>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</si>
  <si>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</si>
  <si>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</si>
  <si>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</si>
  <si>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</si>
  <si>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</si>
  <si>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</si>
  <si>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</si>
  <si>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</si>
  <si>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</si>
  <si>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</si>
  <si>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</si>
  <si>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</si>
  <si>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</si>
  <si>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</si>
  <si>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</si>
  <si>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</si>
  <si>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</si>
  <si>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</si>
  <si>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</si>
  <si>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</si>
  <si>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</si>
  <si>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</si>
  <si>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</si>
  <si>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</si>
  <si>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</si>
  <si>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</si>
  <si>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</si>
  <si>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</si>
  <si>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</si>
  <si>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</si>
  <si>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</si>
  <si>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</si>
  <si>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</si>
  <si>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</si>
  <si>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</si>
  <si>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</si>
  <si>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</si>
  <si>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</si>
  <si>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</si>
  <si>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</si>
  <si>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</si>
  <si>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</si>
  <si>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</si>
  <si>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</si>
  <si>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</si>
  <si>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</si>
  <si>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</si>
  <si>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</si>
  <si>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</si>
  <si>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</si>
  <si>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</si>
  <si>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</si>
  <si>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</si>
  <si>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</si>
  <si>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</si>
  <si>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</si>
  <si>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</si>
  <si>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</si>
  <si>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</si>
  <si>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</si>
  <si>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</si>
  <si>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</si>
  <si>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</si>
  <si>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</si>
  <si>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</si>
  <si>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</si>
  <si>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</si>
  <si>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</si>
  <si>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</si>
  <si>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</si>
  <si>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</si>
  <si>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</si>
  <si>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</si>
  <si>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</si>
  <si>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</si>
  <si>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</si>
  <si>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</si>
  <si>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</si>
  <si>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</si>
  <si>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</si>
  <si>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</si>
  <si>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</si>
  <si>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</si>
  <si>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</si>
  <si>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</si>
  <si>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</si>
  <si>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</si>
  <si>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</si>
  <si>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</si>
  <si>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</si>
  <si>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</si>
  <si>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</si>
  <si>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</si>
  <si>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</si>
  <si>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</si>
  <si>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</si>
  <si>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</si>
  <si>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</si>
  <si>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</si>
  <si>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</si>
  <si>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</si>
  <si>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</si>
  <si>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</si>
  <si>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</si>
  <si>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</si>
  <si>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</si>
  <si>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</si>
  <si>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</si>
  <si>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</si>
  <si>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</si>
  <si>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</si>
  <si>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</si>
  <si>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</si>
  <si>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</si>
  <si>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</si>
  <si>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</si>
  <si>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</si>
  <si>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</si>
  <si>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</si>
  <si>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</si>
  <si>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</si>
  <si>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</si>
  <si>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</si>
  <si>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</si>
  <si>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</si>
  <si>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</si>
  <si>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</si>
  <si>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</si>
  <si>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</si>
  <si>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</si>
  <si>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</si>
  <si>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</si>
  <si>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</si>
  <si>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</si>
  <si>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</si>
  <si>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</si>
  <si>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</si>
  <si>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</si>
  <si>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</si>
  <si>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</si>
  <si>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</si>
  <si>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</si>
  <si>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</si>
  <si>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</si>
  <si>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</si>
  <si>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</si>
  <si>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</si>
  <si>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</si>
  <si>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</si>
  <si>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</si>
  <si>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</si>
  <si>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</si>
  <si>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</si>
  <si>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</si>
  <si>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</si>
  <si>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</si>
  <si>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</si>
  <si>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</si>
  <si>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</si>
  <si>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</si>
  <si>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</si>
  <si>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</si>
  <si>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</si>
  <si>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</si>
  <si>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</si>
  <si>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</si>
  <si>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</si>
  <si>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</si>
  <si>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</si>
  <si>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</si>
  <si>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</si>
  <si>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</si>
  <si>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</si>
  <si>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</si>
  <si>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</si>
  <si>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</si>
  <si>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</si>
  <si>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</si>
  <si>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</si>
  <si>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</si>
  <si>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</si>
  <si>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</si>
  <si>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</si>
  <si>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</si>
  <si>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</si>
  <si>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</si>
  <si>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</si>
  <si>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</si>
  <si>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</si>
  <si>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</si>
  <si>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</si>
  <si>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</si>
  <si>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</si>
  <si>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</si>
  <si>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</si>
  <si>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</si>
  <si>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</si>
  <si>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</si>
  <si>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</si>
  <si>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</si>
  <si>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</si>
  <si>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</si>
  <si>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</si>
  <si>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</si>
  <si>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</si>
  <si>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</si>
  <si>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</si>
  <si>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</si>
  <si>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</si>
  <si>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</si>
  <si>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</si>
  <si>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</si>
  <si>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</si>
  <si>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</si>
  <si>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</si>
  <si>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</si>
  <si>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</si>
  <si>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</si>
  <si>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</si>
  <si>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</si>
  <si>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</si>
  <si>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</si>
  <si>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</si>
  <si>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</si>
  <si>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</si>
  <si>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</si>
  <si>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</si>
  <si>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</si>
  <si>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</si>
  <si>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</si>
  <si>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</si>
  <si>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</si>
  <si>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</si>
  <si>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</si>
  <si>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</si>
  <si>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</si>
  <si>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</si>
  <si>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</si>
  <si>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</si>
  <si>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</si>
  <si>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</si>
  <si>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</si>
  <si>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</si>
  <si>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</si>
  <si>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</si>
  <si>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</si>
  <si>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</si>
  <si>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</si>
  <si>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</si>
  <si>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</si>
  <si>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</si>
  <si>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</si>
  <si>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</si>
  <si>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</si>
  <si>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</si>
  <si>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</si>
  <si>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</si>
  <si>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</si>
  <si>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</si>
  <si>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</si>
  <si>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</si>
  <si>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</si>
  <si>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</si>
  <si>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</si>
  <si>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</si>
  <si>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</si>
  <si>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</si>
  <si>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</si>
  <si>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</si>
  <si>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</si>
  <si>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</si>
  <si>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</si>
  <si>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</si>
  <si>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</si>
  <si>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</si>
  <si>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</si>
  <si>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</si>
  <si>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</si>
  <si>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</si>
  <si>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</si>
  <si>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</si>
  <si>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</si>
  <si>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</si>
  <si>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</si>
  <si>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</si>
  <si>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</si>
  <si>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</si>
  <si>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</si>
  <si>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</si>
  <si>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</si>
  <si>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</si>
  <si>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</si>
  <si>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</si>
  <si>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</si>
  <si>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</si>
  <si>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</si>
  <si>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</si>
  <si>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</si>
  <si>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</si>
  <si>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</si>
  <si>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</si>
  <si>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</si>
  <si>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</si>
  <si>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</si>
  <si>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</si>
  <si>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</si>
  <si>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</si>
  <si>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</si>
  <si>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</si>
  <si>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</si>
  <si>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</si>
  <si>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</si>
  <si>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</si>
  <si>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</si>
  <si>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</si>
  <si>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</si>
  <si>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</si>
  <si>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</si>
  <si>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</si>
  <si>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</si>
  <si>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</si>
  <si>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</si>
  <si>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</si>
  <si>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</si>
  <si>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</si>
  <si>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</si>
  <si>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</si>
  <si>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</si>
  <si>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</si>
  <si>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</si>
  <si>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</si>
  <si>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</si>
  <si>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</si>
  <si>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</si>
  <si>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</si>
  <si>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</si>
  <si>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</si>
  <si>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</si>
  <si>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</si>
  <si>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</si>
  <si>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</si>
  <si>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</si>
  <si>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</si>
  <si>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</si>
  <si>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</si>
  <si>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</si>
  <si>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</si>
  <si>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</si>
  <si>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</si>
  <si>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</si>
  <si>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</si>
  <si>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</si>
  <si>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</si>
  <si>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</si>
  <si>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</si>
  <si>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</si>
  <si>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</si>
  <si>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</si>
  <si>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</si>
  <si>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</si>
  <si>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</si>
  <si>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</si>
  <si>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</si>
  <si>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</si>
  <si>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</si>
  <si>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</si>
  <si>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</si>
  <si>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</si>
  <si>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</si>
  <si>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</si>
  <si>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</si>
  <si>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</si>
  <si>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</si>
  <si>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</si>
  <si>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</si>
  <si>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</si>
  <si>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</si>
  <si>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</si>
  <si>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</si>
  <si>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</si>
  <si>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</si>
  <si>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</si>
  <si>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</si>
  <si>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</si>
  <si>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</si>
  <si>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</si>
  <si>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</si>
  <si>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</si>
  <si>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</si>
  <si>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</si>
  <si>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</si>
  <si>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</si>
  <si>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</si>
  <si>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</si>
  <si>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</si>
  <si>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</si>
  <si>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</si>
  <si>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</si>
  <si>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</si>
  <si>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</si>
  <si>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</si>
  <si>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</si>
  <si>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</si>
  <si>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</si>
  <si>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</si>
  <si>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</si>
  <si>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</si>
  <si>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</si>
  <si>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</si>
  <si>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</si>
  <si>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</si>
  <si>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</si>
  <si>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</si>
  <si>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</si>
  <si>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</si>
  <si>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</si>
  <si>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</si>
  <si>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</si>
  <si>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</si>
  <si>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</si>
  <si>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</si>
  <si>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</si>
  <si>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</si>
  <si>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</si>
  <si>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</si>
  <si>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</si>
  <si>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</si>
  <si>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</si>
  <si>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</si>
  <si>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</si>
  <si>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</si>
  <si>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</si>
  <si>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</si>
  <si>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</si>
  <si>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</si>
  <si>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</si>
  <si>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</si>
  <si>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</si>
  <si>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</si>
  <si>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</si>
  <si>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</si>
  <si>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</si>
  <si>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</si>
  <si>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</si>
  <si>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</si>
  <si>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</si>
  <si>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</si>
  <si>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</si>
  <si>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</si>
  <si>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</si>
  <si>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</si>
  <si>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</si>
  <si>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</si>
  <si>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</si>
  <si>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</si>
  <si>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</si>
  <si>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</si>
  <si>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</si>
  <si>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</si>
  <si>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</si>
  <si>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</si>
  <si>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</si>
  <si>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</si>
  <si>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</si>
  <si>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</si>
  <si>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</si>
  <si>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</si>
  <si>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</si>
  <si>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</si>
  <si>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</si>
  <si>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</si>
  <si>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</si>
  <si>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</si>
  <si>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</si>
  <si>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</si>
  <si>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</si>
  <si>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</si>
  <si>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</si>
  <si>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</si>
  <si>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</si>
  <si>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</si>
  <si>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</si>
  <si>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</si>
  <si>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</si>
  <si>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</si>
  <si>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</si>
  <si>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</si>
  <si>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</si>
  <si>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</si>
  <si>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</si>
  <si>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</si>
  <si>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</si>
  <si>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</si>
  <si>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</si>
  <si>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</si>
  <si>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</si>
  <si>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</si>
  <si>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</si>
  <si>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</si>
  <si>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</si>
  <si>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</si>
  <si>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</si>
  <si>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</si>
  <si>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</si>
  <si>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</si>
  <si>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</si>
  <si>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</si>
  <si>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</si>
  <si>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</si>
  <si>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</si>
  <si>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</si>
  <si>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</si>
  <si>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</si>
  <si>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</si>
  <si>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</si>
  <si>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</si>
  <si>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</si>
  <si>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</si>
  <si>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</si>
  <si>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</si>
  <si>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</si>
  <si>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</si>
  <si>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</si>
  <si>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</si>
  <si>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</si>
  <si>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</si>
  <si>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</si>
  <si>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</si>
  <si>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</si>
  <si>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</si>
  <si>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</si>
  <si>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</si>
  <si>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</si>
  <si>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</si>
  <si>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</si>
  <si>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</si>
  <si>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</si>
  <si>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</si>
  <si>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</si>
  <si>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</si>
  <si>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</si>
  <si>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</si>
  <si>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</si>
  <si>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</si>
  <si>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</si>
  <si>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</si>
  <si>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</si>
  <si>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</si>
  <si>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</si>
  <si>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</si>
  <si>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</si>
  <si>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</si>
  <si>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</si>
  <si>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</si>
  <si>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</si>
  <si>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</si>
  <si>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</si>
  <si>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</si>
  <si>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</si>
  <si>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</si>
  <si>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</si>
  <si>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</si>
  <si>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</si>
  <si>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</si>
  <si>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</si>
  <si>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</si>
  <si>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</si>
  <si>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</si>
  <si>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</si>
  <si>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</si>
  <si>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</si>
  <si>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</si>
  <si>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</si>
  <si>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</si>
  <si>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</si>
  <si>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</si>
  <si>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</si>
  <si>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</si>
  <si>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</si>
  <si>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</si>
  <si>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</si>
  <si>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</si>
  <si>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</si>
  <si>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</si>
  <si>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</si>
  <si>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</si>
  <si>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</si>
  <si>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</si>
  <si>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</si>
  <si>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</si>
  <si>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</si>
  <si>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</si>
  <si>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</si>
  <si>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</si>
  <si>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</si>
  <si>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</si>
  <si>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</si>
  <si>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</si>
  <si>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</si>
  <si>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</si>
  <si>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</si>
  <si>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</si>
  <si>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</si>
  <si>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</si>
  <si>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</si>
  <si>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</si>
  <si>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</si>
  <si>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</si>
  <si>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</si>
  <si>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</si>
  <si>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</si>
  <si>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</si>
  <si>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</si>
  <si>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</si>
  <si>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</si>
  <si>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</si>
  <si>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</si>
  <si>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</si>
  <si>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</si>
  <si>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</si>
  <si>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</si>
  <si>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</si>
  <si>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</si>
  <si>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</si>
  <si>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</si>
  <si>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</si>
  <si>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</si>
  <si>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</si>
  <si>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</si>
  <si>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</si>
  <si>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</si>
  <si>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</si>
  <si>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</si>
  <si>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</si>
  <si>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</si>
  <si>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</si>
  <si>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</si>
  <si>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</si>
  <si>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</si>
  <si>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</si>
  <si>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</si>
  <si>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</si>
  <si>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</si>
  <si>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</si>
  <si>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</si>
  <si>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</si>
  <si>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</si>
  <si>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</si>
  <si>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</si>
  <si>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</si>
  <si>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</si>
  <si>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</si>
  <si>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</si>
  <si>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</si>
  <si>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</si>
  <si>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</si>
  <si>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</si>
  <si>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</si>
  <si>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</si>
  <si>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</si>
  <si>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</si>
  <si>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</si>
  <si>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</si>
  <si>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</si>
  <si>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</si>
  <si>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</si>
  <si>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</si>
  <si>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</si>
  <si>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</si>
  <si>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</si>
  <si>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</si>
  <si>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</si>
  <si>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</si>
  <si>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</si>
  <si>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</si>
  <si>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</si>
  <si>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</si>
  <si>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</si>
  <si>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</si>
  <si>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</si>
  <si>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</si>
  <si>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</si>
  <si>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</si>
  <si>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</si>
  <si>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</si>
  <si>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</si>
  <si>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</si>
  <si>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</si>
  <si>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</si>
  <si>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</si>
  <si>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</si>
  <si>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</si>
  <si>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</si>
  <si>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</si>
  <si>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</si>
  <si>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</si>
  <si>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</si>
  <si>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</si>
  <si>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</si>
  <si>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</si>
  <si>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</si>
  <si>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</si>
  <si>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</si>
  <si>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</si>
  <si>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</si>
  <si>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</si>
  <si>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</si>
  <si>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</si>
  <si>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</si>
  <si>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</si>
  <si>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</si>
  <si>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</si>
  <si>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</si>
  <si>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</si>
  <si>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</si>
  <si>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</si>
  <si>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</si>
  <si>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</si>
  <si>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</si>
  <si>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</si>
  <si>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</si>
  <si>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</si>
  <si>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</si>
  <si>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</si>
  <si>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</si>
  <si>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</si>
  <si>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</si>
  <si>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</si>
  <si>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</si>
  <si>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</si>
  <si>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</si>
  <si>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</si>
  <si>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</si>
  <si>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</si>
  <si>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</si>
  <si>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</si>
  <si>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</si>
  <si>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</si>
  <si>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</si>
  <si>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</si>
  <si>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</si>
  <si>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</si>
  <si>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</si>
  <si>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</si>
  <si>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</si>
  <si>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</si>
  <si>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</si>
  <si>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</si>
  <si>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</si>
  <si>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</si>
  <si>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</si>
  <si>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</si>
  <si>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</si>
  <si>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</si>
  <si>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</si>
  <si>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</si>
  <si>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</si>
  <si>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</si>
  <si>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</si>
  <si>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</si>
  <si>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</si>
  <si>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</si>
  <si>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</si>
  <si>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</si>
  <si>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</si>
  <si>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</si>
  <si>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</si>
  <si>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</si>
  <si>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</si>
  <si>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</si>
  <si>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</si>
  <si>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</si>
  <si>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</si>
  <si>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</si>
  <si>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</si>
  <si>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</si>
  <si>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</si>
  <si>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</si>
  <si>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</si>
  <si>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</si>
  <si>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</si>
  <si>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</si>
  <si>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</si>
  <si>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</si>
  <si>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</si>
  <si>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</si>
  <si>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</si>
  <si>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</si>
  <si>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</si>
  <si>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</si>
  <si>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</si>
  <si>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</si>
  <si>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</si>
  <si>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</si>
  <si>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</si>
  <si>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</si>
  <si>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</si>
  <si>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</si>
  <si>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</si>
  <si>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</si>
  <si>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</si>
  <si>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</si>
  <si>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</si>
  <si>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</si>
  <si>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</si>
  <si>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</si>
  <si>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</si>
  <si>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</si>
  <si>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</si>
  <si>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</si>
  <si>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</si>
  <si>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</si>
  <si>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</si>
  <si>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</si>
  <si>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</si>
  <si>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</si>
  <si>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</si>
  <si>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</si>
  <si>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</si>
  <si>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</si>
  <si>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</si>
  <si>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</si>
  <si>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</si>
  <si>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</si>
  <si>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</si>
  <si>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</si>
  <si>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</si>
  <si>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</si>
  <si>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</si>
  <si>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</si>
  <si>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</si>
  <si>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</si>
  <si>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</si>
  <si>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</si>
  <si>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</si>
  <si>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</si>
  <si>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</si>
  <si>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</si>
  <si>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</si>
  <si>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</si>
  <si>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</si>
  <si>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</si>
  <si>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</si>
  <si>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</si>
  <si>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</si>
  <si>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</si>
  <si>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</si>
  <si>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</si>
  <si>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</si>
  <si>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</si>
  <si>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</si>
  <si>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</si>
  <si>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</si>
  <si>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</si>
  <si>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</si>
  <si>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</si>
  <si>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</si>
  <si>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</si>
  <si>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</si>
  <si>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</si>
  <si>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</si>
  <si>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</si>
  <si>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</si>
  <si>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</si>
  <si>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</si>
  <si>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</si>
  <si>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</si>
  <si>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</si>
  <si>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</si>
  <si>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</si>
  <si>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</si>
  <si>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</si>
  <si>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</si>
  <si>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</si>
  <si>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</si>
  <si>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</si>
  <si>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</si>
  <si>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</si>
  <si>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</si>
  <si>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</si>
  <si>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</si>
  <si>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</si>
  <si>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</si>
  <si>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</si>
  <si>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</si>
  <si>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</si>
  <si>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</si>
  <si>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</si>
  <si>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</si>
  <si>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</si>
  <si>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</si>
  <si>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</si>
  <si>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</si>
  <si>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</si>
  <si>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</si>
  <si>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</si>
  <si>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</si>
  <si>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</si>
  <si>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</si>
  <si>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</si>
  <si>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</si>
  <si>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</si>
  <si>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</si>
  <si>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</si>
  <si>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</si>
  <si>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</si>
  <si>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</si>
  <si>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</si>
  <si>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</si>
  <si>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</si>
  <si>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</si>
  <si>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</si>
  <si>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</si>
  <si>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</si>
  <si>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</si>
  <si>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</si>
  <si>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</si>
  <si>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</si>
  <si>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</si>
  <si>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</si>
  <si>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</si>
  <si>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</si>
  <si>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</si>
  <si>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</si>
  <si>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</si>
  <si>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</si>
  <si>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</si>
  <si>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</si>
  <si>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</si>
  <si>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</si>
  <si>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</si>
  <si>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</si>
  <si>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</si>
  <si>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</si>
  <si>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</si>
  <si>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</si>
  <si>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</si>
  <si>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</si>
  <si>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</si>
  <si>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</si>
  <si>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</si>
  <si>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</si>
  <si>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</si>
  <si>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</si>
  <si>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</si>
  <si>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</si>
  <si>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</si>
  <si>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</si>
  <si>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</si>
  <si>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</si>
  <si>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</si>
  <si>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</si>
  <si>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</si>
  <si>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</si>
  <si>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</si>
  <si>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</si>
  <si>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</si>
  <si>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</si>
  <si>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</si>
  <si>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</si>
  <si>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</si>
  <si>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</si>
  <si>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</si>
  <si>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</si>
  <si>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</si>
  <si>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</si>
  <si>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</si>
  <si>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</si>
  <si>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</si>
  <si>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</si>
  <si>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</si>
  <si>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</si>
  <si>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</si>
  <si>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</si>
  <si>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</si>
  <si>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</si>
  <si>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</si>
  <si>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</si>
  <si>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</si>
  <si>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</si>
  <si>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</si>
  <si>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</si>
  <si>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</si>
  <si>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</si>
  <si>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</si>
  <si>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</si>
  <si>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</si>
  <si>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</si>
  <si>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</si>
  <si>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</si>
  <si>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</si>
  <si>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</si>
  <si>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</si>
  <si>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</si>
  <si>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</si>
  <si>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</si>
  <si>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</si>
  <si>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</si>
  <si>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</si>
  <si>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</si>
  <si>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</si>
  <si>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</si>
  <si>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</si>
  <si>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</si>
  <si>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</si>
  <si>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</si>
  <si>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</si>
  <si>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</si>
  <si>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</si>
  <si>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</si>
  <si>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</si>
  <si>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</si>
  <si>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</si>
  <si>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</si>
  <si>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</si>
  <si>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</si>
  <si>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</si>
  <si>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</si>
  <si>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</si>
  <si>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</si>
  <si>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</si>
  <si>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</si>
  <si>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</si>
  <si>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</si>
  <si>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</si>
  <si>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</si>
  <si>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</si>
  <si>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</si>
  <si>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</si>
  <si>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</si>
  <si>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</si>
  <si>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</si>
  <si>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</si>
  <si>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</si>
  <si>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</si>
  <si>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</si>
  <si>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</si>
  <si>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</si>
  <si>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</si>
  <si>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</si>
  <si>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</si>
  <si>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</si>
  <si>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</si>
  <si>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</si>
  <si>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</si>
  <si>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</si>
  <si>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</si>
  <si>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</si>
  <si>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</si>
  <si>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</si>
  <si>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</si>
  <si>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</si>
  <si>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</si>
  <si>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</si>
  <si>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</si>
  <si>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</si>
  <si>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</si>
  <si>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</si>
  <si>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</si>
  <si>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</si>
  <si>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</si>
  <si>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</si>
  <si>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</si>
  <si>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</si>
  <si>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</si>
  <si>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</si>
  <si>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</si>
  <si>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</si>
  <si>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</si>
  <si>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</si>
  <si>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</si>
  <si>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</si>
  <si>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</si>
  <si>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</si>
  <si>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</si>
  <si>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</si>
  <si>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</si>
  <si>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</si>
  <si>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</si>
  <si>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</si>
  <si>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</si>
  <si>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</si>
  <si>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</si>
  <si>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</si>
  <si>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</si>
  <si>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</si>
  <si>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</si>
  <si>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</si>
  <si>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</si>
  <si>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</si>
  <si>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</si>
  <si>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</si>
  <si>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</si>
  <si>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</si>
  <si>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</si>
  <si>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</si>
  <si>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</si>
  <si>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</si>
  <si>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</si>
  <si>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</si>
  <si>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</si>
  <si>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</si>
  <si>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</si>
  <si>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</si>
  <si>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</si>
  <si>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</si>
  <si>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</si>
  <si>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</si>
  <si>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</si>
  <si>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</si>
  <si>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</si>
  <si>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</si>
  <si>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</si>
  <si>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</si>
  <si>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</si>
  <si>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</si>
  <si>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</si>
  <si>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</si>
  <si>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</si>
  <si>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</si>
  <si>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</si>
  <si>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</si>
  <si>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</si>
  <si>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</si>
  <si>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</si>
  <si>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</si>
  <si>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</si>
  <si>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</si>
  <si>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</si>
  <si>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</si>
  <si>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</si>
  <si>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</si>
  <si>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</si>
  <si>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</si>
  <si>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</si>
  <si>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</si>
  <si>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</si>
  <si>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</si>
  <si>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</si>
  <si>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</si>
  <si>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</si>
  <si>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</si>
  <si>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</si>
  <si>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</si>
  <si>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</si>
  <si>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</si>
  <si>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</si>
  <si>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</si>
  <si>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</si>
  <si>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</si>
  <si>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</si>
  <si>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</si>
  <si>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</si>
  <si>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</si>
  <si>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</si>
  <si>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</si>
  <si>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</si>
  <si>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</si>
  <si>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</si>
  <si>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</si>
  <si>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</si>
  <si>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</si>
  <si>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</si>
  <si>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</si>
  <si>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</si>
  <si>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</si>
  <si>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</si>
  <si>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</si>
  <si>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</si>
  <si>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</si>
  <si>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</si>
  <si>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</si>
  <si>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</si>
  <si>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</si>
  <si>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</si>
  <si>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</si>
  <si>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</si>
  <si>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</si>
  <si>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</si>
  <si>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</si>
  <si>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</si>
  <si>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</si>
  <si>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</si>
  <si>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</si>
  <si>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</si>
  <si>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</si>
  <si>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</si>
  <si>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</si>
  <si>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</si>
  <si>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</si>
  <si>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</si>
  <si>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</si>
  <si>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</si>
  <si>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</si>
  <si>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</si>
  <si>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</si>
  <si>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</si>
  <si>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</si>
  <si>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</si>
  <si>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</si>
  <si>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</si>
  <si>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</si>
  <si>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</si>
  <si>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</si>
  <si>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</si>
  <si>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</si>
  <si>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</si>
  <si>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</si>
  <si>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</si>
  <si>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</si>
  <si>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</si>
  <si>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</si>
  <si>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</si>
  <si>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</si>
  <si>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</si>
  <si>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</si>
  <si>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</si>
  <si>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</si>
  <si>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</si>
  <si>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</si>
  <si>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</si>
  <si>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</si>
  <si>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</si>
  <si>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</si>
  <si>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</si>
  <si>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</si>
  <si>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</si>
  <si>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</si>
  <si>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</si>
  <si>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</si>
  <si>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</si>
  <si>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</si>
  <si>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</si>
  <si>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</si>
  <si>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</si>
  <si>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</si>
  <si>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</si>
  <si>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</si>
  <si>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</si>
  <si>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</si>
  <si>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</si>
  <si>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</si>
  <si>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</si>
  <si>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</si>
  <si>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</si>
  <si>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</si>
  <si>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</si>
  <si>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</si>
  <si>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</si>
  <si>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</si>
  <si>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</si>
  <si>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</si>
  <si>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</si>
  <si>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</si>
  <si>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</si>
  <si>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</si>
  <si>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</si>
  <si>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</si>
  <si>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</si>
  <si>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</si>
  <si>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</si>
  <si>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</si>
  <si>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</si>
  <si>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</si>
  <si>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</si>
  <si>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</si>
  <si>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</si>
  <si>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</si>
  <si>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</si>
  <si>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</si>
  <si>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</si>
  <si>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</si>
  <si>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</si>
  <si>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</si>
  <si>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</si>
  <si>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</si>
  <si>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</si>
  <si>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</si>
  <si>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</si>
  <si>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</si>
  <si>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</si>
  <si>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</si>
  <si>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</si>
  <si>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</si>
  <si>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</si>
  <si>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</si>
  <si>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</si>
  <si>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</si>
  <si>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</si>
  <si>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</si>
  <si>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</si>
  <si>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</si>
  <si>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</si>
  <si>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</si>
  <si>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</si>
  <si>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</si>
  <si>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</si>
  <si>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</si>
  <si>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</si>
  <si>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</si>
  <si>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</si>
  <si>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</si>
  <si>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</si>
  <si>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</si>
  <si>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</si>
  <si>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</si>
  <si>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</si>
  <si>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</si>
  <si>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</si>
  <si>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</si>
  <si>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</si>
  <si>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</si>
  <si>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</si>
  <si>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</si>
  <si>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</si>
  <si>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</si>
  <si>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</si>
  <si>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</si>
  <si>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</si>
  <si>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</si>
  <si>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</si>
  <si>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</si>
  <si>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</si>
  <si>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</si>
  <si>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</si>
  <si>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</si>
  <si>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</si>
  <si>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</si>
  <si>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</si>
  <si>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</si>
  <si>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</si>
  <si>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</si>
  <si>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</si>
  <si>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</si>
  <si>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</si>
  <si>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</si>
  <si>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</si>
  <si>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</si>
  <si>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</si>
  <si>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</si>
  <si>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</si>
  <si>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</si>
  <si>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</si>
  <si>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</si>
  <si>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</si>
  <si>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</si>
  <si>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</si>
  <si>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</si>
  <si>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</si>
  <si>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</si>
  <si>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</si>
  <si>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</si>
  <si>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</si>
  <si>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</si>
  <si>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</si>
  <si>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</si>
  <si>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</si>
  <si>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</si>
  <si>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</si>
  <si>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</si>
  <si>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</si>
  <si>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</si>
  <si>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</si>
  <si>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</si>
  <si>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</si>
  <si>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</si>
  <si>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</si>
  <si>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</si>
  <si>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</si>
  <si>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</si>
  <si>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</si>
  <si>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</si>
  <si>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</si>
  <si>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</si>
  <si>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</si>
  <si>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</si>
  <si>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</si>
  <si>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</si>
  <si>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</si>
  <si>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</si>
  <si>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</si>
  <si>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</si>
  <si>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</si>
  <si>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</si>
  <si>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</si>
  <si>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</si>
  <si>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</si>
  <si>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</si>
  <si>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</si>
  <si>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</si>
  <si>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</si>
  <si>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</si>
  <si>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</si>
  <si>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</si>
  <si>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</si>
  <si>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</si>
  <si>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</si>
  <si>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</si>
  <si>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</si>
  <si>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</si>
  <si>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</si>
  <si>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</si>
  <si>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</si>
  <si>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</si>
  <si>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</si>
  <si>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</si>
  <si>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</si>
  <si>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</si>
  <si>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</si>
  <si>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</si>
  <si>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</si>
  <si>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</si>
  <si>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</si>
  <si>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</si>
  <si>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</si>
  <si>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</si>
  <si>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</si>
  <si>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</si>
  <si>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</si>
  <si>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</si>
  <si>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</si>
  <si>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</si>
  <si>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</si>
  <si>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</si>
  <si>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</si>
  <si>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</si>
  <si>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</si>
  <si>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</si>
  <si>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</si>
  <si>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</si>
  <si>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</si>
  <si>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</si>
  <si>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</si>
  <si>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</si>
  <si>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</si>
  <si>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</si>
  <si>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</si>
  <si>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</si>
  <si>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</si>
  <si>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</si>
  <si>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</si>
  <si>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</si>
  <si>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</si>
  <si>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</si>
  <si>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</si>
  <si>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</si>
  <si>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</si>
  <si>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</si>
  <si>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</si>
  <si>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</si>
  <si>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</si>
  <si>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</si>
  <si>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</si>
  <si>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</si>
  <si>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</si>
  <si>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</si>
  <si>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</si>
  <si>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</si>
  <si>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</si>
  <si>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</si>
  <si>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</si>
  <si>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</si>
  <si>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</si>
  <si>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</si>
  <si>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</si>
  <si>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</si>
  <si>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</si>
  <si>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</si>
  <si>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</si>
  <si>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</si>
  <si>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</si>
  <si>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</si>
  <si>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</si>
  <si>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</si>
  <si>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</si>
  <si>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</si>
  <si>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</si>
  <si>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</si>
  <si>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</si>
  <si>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</si>
  <si>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</si>
  <si>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</si>
  <si>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</si>
  <si>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</si>
  <si>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</si>
  <si>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</si>
  <si>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</si>
  <si>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</si>
  <si>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</si>
  <si>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</si>
  <si>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</si>
  <si>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</si>
  <si>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</si>
  <si>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</si>
  <si>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</si>
  <si>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</si>
  <si>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</si>
  <si>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</si>
  <si>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</si>
  <si>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</si>
  <si>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</si>
  <si>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</si>
  <si>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</si>
  <si>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</si>
  <si>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</si>
  <si>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</si>
  <si>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</si>
  <si>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</si>
  <si>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</si>
  <si>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</si>
  <si>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</si>
  <si>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</si>
  <si>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</si>
  <si>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</si>
  <si>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</si>
  <si>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</si>
  <si>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</si>
  <si>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</si>
  <si>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</si>
  <si>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</si>
  <si>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</si>
  <si>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</si>
  <si>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</si>
  <si>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</si>
  <si>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</si>
  <si>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</si>
  <si>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</si>
  <si>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</si>
  <si>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</si>
  <si>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</si>
  <si>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</si>
  <si>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</si>
  <si>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</si>
  <si>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</si>
  <si>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</si>
  <si>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</si>
  <si>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</si>
  <si>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</si>
  <si>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</si>
  <si>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</si>
  <si>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</si>
  <si>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</si>
  <si>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</si>
  <si>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</si>
  <si>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</si>
  <si>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</si>
  <si>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</si>
  <si>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</si>
  <si>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</si>
  <si>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</si>
  <si>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</si>
  <si>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</si>
  <si>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</si>
  <si>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</si>
  <si>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</si>
  <si>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</si>
  <si>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</si>
  <si>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</si>
  <si>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</si>
  <si>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</si>
  <si>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</si>
  <si>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</si>
  <si>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</si>
  <si>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</si>
  <si>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</si>
  <si>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</si>
  <si>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</si>
  <si>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</si>
  <si>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</si>
  <si>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</si>
  <si>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</si>
  <si>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</si>
  <si>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</si>
  <si>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</si>
  <si>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</si>
  <si>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</si>
  <si>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</si>
  <si>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</si>
  <si>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</si>
  <si>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</si>
  <si>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</si>
  <si>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</si>
  <si>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</si>
  <si>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</si>
  <si>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</si>
  <si>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</si>
  <si>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</si>
  <si>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</si>
  <si>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</si>
  <si>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</si>
  <si>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</si>
  <si>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</si>
  <si>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</si>
  <si>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</si>
  <si>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</si>
  <si>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</si>
  <si>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</si>
  <si>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</si>
  <si>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</si>
  <si>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</si>
  <si>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</si>
  <si>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</si>
  <si>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</si>
  <si>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</si>
  <si>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</si>
  <si>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</si>
  <si>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</si>
  <si>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</si>
  <si>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</si>
  <si>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</si>
  <si>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</si>
  <si>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</si>
  <si>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</si>
  <si>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</si>
  <si>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</si>
  <si>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</si>
  <si>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</si>
  <si>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</si>
  <si>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</si>
  <si>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</si>
  <si>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</si>
  <si>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</si>
  <si>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</si>
  <si>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</si>
  <si>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</si>
  <si>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</si>
  <si>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</si>
  <si>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</si>
  <si>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</si>
  <si>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</si>
  <si>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</si>
  <si>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</si>
  <si>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</si>
  <si>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</si>
  <si>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</si>
  <si>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</si>
  <si>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</si>
  <si>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</si>
  <si>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</si>
  <si>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</si>
  <si>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</si>
  <si>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</si>
  <si>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</si>
  <si>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</si>
  <si>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</si>
  <si>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</si>
  <si>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</si>
  <si>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</si>
  <si>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</si>
  <si>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</si>
  <si>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</si>
  <si>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</si>
  <si>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</si>
  <si>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</si>
  <si>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</si>
  <si>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</si>
  <si>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</si>
  <si>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</si>
  <si>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</si>
  <si>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</si>
  <si>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</si>
  <si>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</si>
  <si>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</si>
  <si>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</si>
  <si>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</si>
  <si>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</si>
  <si>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</si>
  <si>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</si>
  <si>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</si>
  <si>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</si>
  <si>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</si>
  <si>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</si>
  <si>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</si>
  <si>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</si>
  <si>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</si>
  <si>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</si>
  <si>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</si>
  <si>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</si>
  <si>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</si>
  <si>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</si>
  <si>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</si>
  <si>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</si>
  <si>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</si>
  <si>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</si>
  <si>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</si>
  <si>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</si>
  <si>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</si>
  <si>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</si>
  <si>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</si>
  <si>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</si>
  <si>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</si>
  <si>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</si>
  <si>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</si>
  <si>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</si>
  <si>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</si>
  <si>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</si>
  <si>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</si>
  <si>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</si>
  <si>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</si>
  <si>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</si>
  <si>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</si>
  <si>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</si>
  <si>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</si>
  <si>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</si>
  <si>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</si>
  <si>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</si>
  <si>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</si>
  <si>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</si>
  <si>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</si>
  <si>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</si>
  <si>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</si>
  <si>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</si>
  <si>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</si>
  <si>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</si>
  <si>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</si>
  <si>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</si>
  <si>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</si>
  <si>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</si>
  <si>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</si>
  <si>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</si>
  <si>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</si>
  <si>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</si>
  <si>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</si>
  <si>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</si>
  <si>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</si>
  <si>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</si>
  <si>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</si>
  <si>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</si>
  <si>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</si>
  <si>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</si>
  <si>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</si>
  <si>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</si>
  <si>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</si>
  <si>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</si>
  <si>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</si>
  <si>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</si>
  <si>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</si>
  <si>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</si>
  <si>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</si>
  <si>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</si>
  <si>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</si>
  <si>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</si>
  <si>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</si>
  <si>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</si>
  <si>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</si>
  <si>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</si>
  <si>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</si>
  <si>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</si>
  <si>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</si>
  <si>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</si>
  <si>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</si>
  <si>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</si>
  <si>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</si>
  <si>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</si>
  <si>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</si>
  <si>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</si>
  <si>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</si>
  <si>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</si>
  <si>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</si>
  <si>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</si>
  <si>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</si>
  <si>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</si>
  <si>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</si>
  <si>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</si>
  <si>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</si>
  <si>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</si>
  <si>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</si>
  <si>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</si>
  <si>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</si>
  <si>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</si>
  <si>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</si>
  <si>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</si>
  <si>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</si>
  <si>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</si>
  <si>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</si>
  <si>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</si>
  <si>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</si>
  <si>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</si>
  <si>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</si>
  <si>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</si>
  <si>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</si>
  <si>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</si>
  <si>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</si>
  <si>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</si>
  <si>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</si>
  <si>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</si>
  <si>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</si>
  <si>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</si>
  <si>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</si>
  <si>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</si>
  <si>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</si>
  <si>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</si>
  <si>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</si>
  <si>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</si>
  <si>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</si>
  <si>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</si>
  <si>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</si>
  <si>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</si>
  <si>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</si>
  <si>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</si>
  <si>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</si>
  <si>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</si>
  <si>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</si>
  <si>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</si>
  <si>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</si>
  <si>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</si>
  <si>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</si>
  <si>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</si>
  <si>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</si>
  <si>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</si>
  <si>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</si>
  <si>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</si>
  <si>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</si>
  <si>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</si>
  <si>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</si>
  <si>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</si>
  <si>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</si>
  <si>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</si>
  <si>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</si>
  <si>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</si>
  <si>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</si>
  <si>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</si>
  <si>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</si>
  <si>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</si>
  <si>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</si>
  <si>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</si>
  <si>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</si>
  <si>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</si>
  <si>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</si>
  <si>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</si>
  <si>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</si>
  <si>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</si>
  <si>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</si>
  <si>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</si>
  <si>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</si>
  <si>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</si>
  <si>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</si>
  <si>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</si>
  <si>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</si>
  <si>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</si>
  <si>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</si>
  <si>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</si>
  <si>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</si>
  <si>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</si>
  <si>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</si>
  <si>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</si>
  <si>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</si>
  <si>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</si>
  <si>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</si>
  <si>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</si>
  <si>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</si>
  <si>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</si>
  <si>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</si>
  <si>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</si>
  <si>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</si>
  <si>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</si>
  <si>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</si>
  <si>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</si>
  <si>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</si>
  <si>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</si>
  <si>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</si>
  <si>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</si>
  <si>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</si>
  <si>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</si>
  <si>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</si>
  <si>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</si>
  <si>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</si>
  <si>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</si>
  <si>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</si>
  <si>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</si>
  <si>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</si>
  <si>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</si>
  <si>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</si>
  <si>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</si>
  <si>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</si>
  <si>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</si>
  <si>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</si>
  <si>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</si>
  <si>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</si>
  <si>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</si>
  <si>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</si>
  <si>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</si>
  <si>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</si>
  <si>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</si>
  <si>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</si>
  <si>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</si>
  <si>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</si>
  <si>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</si>
  <si>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</si>
  <si>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</si>
  <si>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</si>
  <si>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</si>
  <si>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</si>
  <si>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</si>
  <si>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</si>
  <si>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</si>
  <si>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</si>
  <si>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</si>
  <si>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</si>
  <si>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</si>
  <si>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</si>
  <si>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</si>
  <si>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</si>
  <si>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</si>
  <si>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</si>
  <si>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</si>
  <si>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</si>
  <si>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</si>
  <si>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</si>
  <si>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</si>
  <si>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</si>
  <si>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</si>
  <si>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</si>
  <si>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</si>
  <si>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</si>
  <si>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</si>
  <si>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</si>
  <si>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</si>
  <si>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</si>
  <si>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</si>
  <si>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</si>
  <si>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</si>
  <si>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</si>
  <si>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</si>
  <si>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</si>
  <si>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</si>
  <si>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</si>
  <si>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</si>
  <si>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</si>
  <si>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</si>
  <si>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</si>
  <si>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</si>
  <si>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</si>
  <si>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</si>
  <si>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</si>
  <si>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</si>
  <si>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</si>
  <si>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</si>
  <si>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</si>
  <si>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</si>
  <si>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</si>
  <si>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</si>
  <si>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</si>
  <si>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</si>
  <si>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</si>
  <si>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</si>
  <si>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</si>
  <si>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</si>
  <si>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</si>
  <si>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</si>
  <si>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</si>
  <si>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</si>
  <si>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</si>
  <si>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</si>
  <si>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</si>
  <si>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</si>
  <si>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</si>
  <si>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</si>
  <si>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</si>
  <si>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</si>
  <si>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</si>
  <si>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</si>
  <si>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</si>
  <si>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</si>
  <si>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</si>
  <si>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</si>
  <si>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</si>
  <si>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</si>
  <si>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</si>
  <si>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</si>
  <si>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</si>
  <si>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</si>
  <si>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</si>
  <si>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</si>
  <si>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</si>
  <si>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</si>
  <si>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</si>
  <si>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</si>
  <si>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</si>
  <si>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</si>
  <si>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</si>
  <si>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</si>
  <si>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</si>
  <si>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</si>
  <si>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</si>
  <si>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</si>
  <si>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</si>
  <si>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</si>
  <si>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</si>
  <si>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</si>
  <si>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</si>
  <si>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</si>
  <si>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</si>
  <si>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</si>
  <si>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</si>
  <si>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</si>
  <si>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</si>
  <si>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</si>
  <si>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</si>
  <si>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</si>
  <si>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</si>
  <si>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</si>
  <si>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</si>
  <si>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</si>
  <si>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</si>
  <si>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</si>
  <si>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</si>
  <si>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</si>
  <si>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</si>
  <si>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</si>
  <si>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</si>
  <si>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</si>
  <si>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</si>
  <si>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</si>
  <si>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</si>
  <si>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</si>
  <si>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</si>
  <si>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</si>
  <si>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</si>
  <si>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</si>
  <si>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</si>
  <si>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</si>
  <si>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</si>
  <si>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</si>
  <si>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</si>
  <si>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</si>
  <si>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</si>
  <si>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</si>
  <si>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</si>
  <si>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</si>
  <si>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</si>
  <si>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</si>
  <si>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</si>
  <si>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</si>
  <si>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</si>
  <si>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</si>
  <si>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</si>
  <si>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</si>
  <si>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</si>
  <si>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</si>
  <si>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</si>
  <si>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</si>
  <si>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</si>
  <si>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</si>
  <si>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</si>
  <si>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</si>
  <si>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</si>
  <si>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</si>
  <si>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</si>
  <si>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</si>
  <si>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</si>
  <si>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</si>
  <si>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</si>
  <si>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</si>
  <si>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</si>
  <si>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</si>
  <si>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</si>
  <si>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</si>
  <si>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</si>
  <si>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</si>
  <si>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</si>
  <si>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</si>
  <si>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</si>
  <si>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</si>
  <si>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</si>
  <si>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</si>
  <si>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</si>
  <si>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</si>
  <si>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</si>
  <si>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</si>
  <si>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</si>
  <si>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</si>
  <si>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</si>
  <si>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</si>
  <si>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</si>
  <si>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</si>
  <si>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</si>
  <si>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</si>
  <si>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</si>
  <si>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</si>
  <si>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</si>
  <si>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</si>
  <si>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</si>
  <si>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</si>
  <si>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</si>
  <si>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</si>
  <si>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</si>
  <si>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</si>
  <si>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</si>
  <si>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</si>
  <si>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</si>
  <si>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</si>
  <si>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</si>
  <si>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</si>
  <si>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</si>
  <si>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</si>
  <si>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</si>
  <si>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</si>
  <si>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</si>
  <si>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</si>
  <si>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</si>
  <si>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</si>
  <si>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</si>
  <si>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</si>
  <si>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</si>
  <si>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</si>
  <si>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</si>
  <si>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</si>
  <si>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</si>
  <si>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</si>
  <si>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</si>
  <si>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</si>
  <si>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</si>
  <si>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</si>
  <si>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</si>
  <si>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</si>
  <si>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</si>
  <si>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</si>
  <si>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</si>
  <si>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</si>
  <si>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</si>
  <si>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</si>
  <si>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</si>
  <si>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</si>
  <si>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</si>
  <si>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</si>
  <si>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</si>
  <si>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</si>
  <si>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</si>
  <si>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</si>
  <si>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</si>
  <si>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</si>
  <si>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</si>
  <si>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</si>
  <si>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</si>
  <si>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</si>
  <si>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</si>
  <si>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</si>
  <si>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</si>
  <si>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</si>
  <si>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</si>
  <si>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</si>
  <si>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</si>
  <si>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</si>
  <si>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</si>
  <si>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</si>
  <si>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</si>
  <si>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</si>
  <si>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</si>
  <si>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</si>
  <si>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</si>
  <si>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</si>
  <si>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</si>
  <si>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</si>
  <si>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</si>
  <si>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</si>
  <si>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</si>
  <si>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</si>
  <si>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</si>
  <si>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</si>
  <si>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</si>
  <si>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</si>
  <si>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</si>
  <si>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</si>
  <si>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</si>
  <si>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</si>
  <si>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</si>
  <si>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</si>
  <si>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</si>
  <si>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</si>
  <si>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</si>
  <si>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</si>
  <si>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</si>
  <si>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</si>
  <si>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</si>
  <si>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</si>
  <si>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</si>
  <si>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</si>
  <si>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</si>
  <si>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</si>
  <si>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</si>
  <si>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</si>
  <si>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</si>
  <si>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</si>
  <si>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</si>
  <si>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</si>
  <si>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</si>
  <si>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</si>
  <si>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</si>
  <si>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</si>
  <si>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</si>
  <si>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</si>
  <si>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</si>
  <si>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</si>
  <si>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</si>
  <si>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</si>
  <si>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</si>
  <si>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</si>
  <si>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</si>
  <si>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</si>
  <si>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</si>
  <si>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</si>
  <si>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</si>
  <si>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</si>
  <si>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</si>
  <si>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</si>
  <si>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</si>
  <si>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</si>
  <si>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</si>
  <si>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</si>
  <si>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</si>
  <si>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</si>
  <si>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</si>
  <si>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</si>
  <si>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</si>
  <si>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</si>
  <si>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</si>
  <si>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</si>
  <si>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</si>
  <si>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</si>
  <si>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</si>
  <si>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</si>
  <si>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</si>
  <si>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</si>
  <si>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</si>
  <si>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</si>
  <si>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</si>
  <si>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</si>
  <si>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</si>
  <si>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</si>
  <si>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</si>
  <si>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</si>
  <si>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</si>
  <si>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</si>
  <si>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</si>
  <si>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</si>
  <si>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</si>
  <si>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</si>
  <si>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</si>
  <si>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</si>
  <si>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</si>
  <si>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</si>
  <si>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</si>
  <si>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</si>
  <si>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</si>
  <si>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</si>
  <si>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</si>
  <si>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</si>
  <si>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</si>
  <si>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</si>
  <si>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</si>
  <si>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</si>
  <si>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</si>
  <si>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</si>
  <si>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</si>
  <si>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</si>
  <si>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</si>
  <si>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</si>
  <si>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</si>
  <si>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</si>
  <si>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</si>
  <si>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</si>
  <si>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</si>
  <si>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</si>
  <si>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</si>
  <si>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</si>
  <si>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</si>
  <si>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</si>
  <si>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</si>
  <si>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</si>
  <si>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</si>
  <si>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</si>
  <si>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</si>
  <si>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</si>
  <si>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</si>
  <si>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</si>
  <si>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</si>
  <si>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</si>
  <si>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</si>
  <si>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</si>
  <si>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</si>
  <si>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</si>
  <si>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</si>
  <si>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</si>
  <si>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</si>
  <si>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</si>
  <si>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</si>
  <si>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</si>
  <si>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</si>
  <si>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</si>
  <si>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</si>
  <si>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</si>
  <si>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</si>
  <si>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</si>
  <si>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</si>
  <si>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</si>
  <si>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</si>
  <si>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</si>
  <si>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</si>
  <si>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</si>
  <si>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</si>
  <si>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</si>
  <si>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</si>
  <si>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</si>
  <si>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</si>
  <si>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</si>
  <si>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</si>
  <si>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</si>
  <si>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</si>
  <si>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</si>
  <si>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</si>
  <si>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</si>
  <si>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</si>
  <si>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</si>
  <si>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</si>
  <si>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</si>
  <si>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</si>
  <si>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</si>
  <si>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</si>
  <si>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</si>
  <si>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</si>
  <si>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</si>
  <si>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</si>
  <si>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</si>
  <si>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</si>
  <si>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</si>
  <si>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</si>
  <si>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</si>
  <si>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</si>
  <si>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</si>
  <si>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</si>
  <si>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</si>
  <si>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</si>
  <si>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</si>
  <si>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</si>
  <si>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</si>
  <si>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</si>
  <si>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</si>
  <si>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</si>
  <si>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</si>
  <si>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</si>
  <si>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</si>
  <si>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</si>
  <si>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</si>
  <si>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</si>
  <si>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</si>
  <si>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</si>
  <si>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</si>
  <si>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</si>
  <si>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</si>
  <si>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</si>
  <si>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</si>
  <si>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</si>
  <si>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</si>
  <si>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</si>
  <si>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</si>
  <si>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</si>
  <si>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</si>
  <si>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</si>
  <si>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</si>
  <si>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</si>
  <si>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</si>
  <si>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</si>
  <si>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</si>
  <si>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</si>
  <si>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</si>
  <si>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</si>
  <si>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</si>
  <si>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</si>
  <si>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</si>
  <si>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</si>
  <si>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</si>
  <si>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</si>
  <si>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</si>
  <si>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</si>
  <si>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</si>
  <si>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</si>
  <si>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</si>
  <si>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</si>
  <si>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</si>
  <si>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</si>
  <si>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</si>
  <si>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</si>
  <si>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</si>
  <si>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</si>
  <si>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</si>
  <si>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</si>
  <si>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</si>
  <si>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</si>
  <si>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</si>
  <si>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</si>
  <si>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</si>
  <si>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</si>
  <si>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</si>
  <si>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</si>
  <si>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</si>
  <si>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</si>
  <si>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</si>
  <si>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</si>
  <si>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</si>
  <si>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</si>
  <si>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</si>
  <si>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</si>
  <si>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</si>
  <si>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</si>
  <si>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</si>
  <si>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</si>
  <si>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</si>
  <si>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</si>
  <si>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</si>
  <si>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</si>
  <si>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</si>
  <si>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</si>
  <si>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</si>
  <si>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</si>
  <si>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</si>
  <si>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</si>
  <si>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</si>
  <si>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</si>
  <si>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</si>
  <si>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</si>
  <si>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</si>
  <si>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</si>
  <si>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</si>
  <si>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</si>
  <si>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</si>
  <si>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</si>
  <si>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</si>
  <si>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</si>
  <si>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</si>
  <si>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</si>
  <si>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</si>
  <si>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</si>
  <si>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</si>
  <si>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</si>
  <si>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</si>
  <si>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</si>
  <si>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</si>
  <si>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</si>
  <si>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</si>
  <si>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</si>
  <si>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</si>
  <si>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</si>
  <si>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</si>
  <si>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</si>
  <si>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</si>
  <si>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</si>
  <si>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</si>
  <si>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</si>
  <si>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</si>
  <si>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</si>
  <si>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</si>
  <si>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</si>
  <si>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</si>
  <si>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</si>
  <si>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</si>
  <si>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</si>
  <si>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</si>
  <si>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</si>
  <si>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</si>
  <si>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</si>
  <si>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</si>
  <si>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</si>
  <si>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</si>
  <si>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</si>
  <si>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</si>
  <si>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</si>
  <si>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</si>
  <si>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</si>
  <si>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</si>
  <si>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</si>
  <si>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</si>
  <si>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</si>
  <si>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</si>
  <si>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</si>
  <si>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</si>
  <si>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</si>
  <si>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</si>
  <si>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</si>
  <si>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</si>
  <si>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</si>
  <si>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</si>
  <si>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</si>
  <si>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</si>
  <si>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</si>
  <si>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</si>
  <si>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</si>
  <si>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</si>
  <si>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</si>
  <si>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</si>
  <si>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</si>
  <si>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</si>
  <si>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</si>
  <si>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</si>
  <si>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</si>
  <si>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</si>
  <si>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</si>
  <si>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</si>
  <si>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</si>
  <si>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</si>
  <si>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</si>
  <si>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</si>
  <si>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</si>
  <si>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</si>
  <si>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</si>
  <si>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</si>
  <si>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</si>
  <si>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</si>
  <si>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</si>
  <si>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</si>
  <si>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</si>
  <si>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</si>
  <si>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</si>
  <si>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</si>
  <si>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</si>
  <si>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</si>
  <si>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</si>
  <si>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</si>
  <si>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</si>
  <si>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</si>
  <si>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</si>
  <si>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</si>
  <si>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</si>
  <si>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</si>
  <si>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</si>
  <si>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</si>
  <si>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</si>
  <si>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</si>
  <si>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</si>
  <si>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</si>
  <si>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</si>
  <si>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</si>
  <si>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</si>
  <si>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</si>
  <si>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</si>
  <si>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</si>
  <si>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</si>
  <si>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</si>
  <si>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</si>
  <si>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</si>
  <si>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</si>
  <si>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</si>
  <si>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</si>
  <si>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</si>
  <si>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</si>
  <si>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</si>
  <si>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</si>
  <si>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</si>
  <si>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</si>
  <si>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</si>
  <si>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</si>
  <si>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</si>
  <si>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</si>
  <si>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</si>
  <si>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</si>
  <si>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</si>
  <si>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</si>
  <si>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</si>
  <si>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</si>
  <si>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</si>
  <si>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</si>
  <si>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</si>
  <si>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</si>
  <si>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</si>
  <si>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</si>
  <si>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</si>
  <si>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</si>
  <si>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</si>
  <si>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</si>
  <si>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</si>
  <si>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</si>
  <si>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</si>
  <si>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</si>
  <si>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</si>
  <si>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</si>
  <si>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</si>
  <si>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</si>
  <si>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</si>
  <si>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</si>
  <si>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</si>
  <si>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</si>
  <si>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</si>
  <si>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</si>
  <si>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</si>
  <si>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</si>
  <si>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</si>
  <si>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</si>
  <si>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</si>
  <si>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</si>
  <si>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</si>
  <si>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</si>
  <si>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</si>
  <si>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</si>
  <si>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</si>
  <si>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</si>
  <si>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</si>
  <si>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</si>
  <si>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</si>
  <si>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</si>
  <si>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</si>
  <si>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</si>
  <si>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</si>
  <si>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</si>
  <si>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</si>
  <si>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</si>
  <si>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</si>
  <si>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</si>
  <si>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</si>
  <si>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</si>
  <si>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</si>
  <si>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</si>
  <si>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</si>
  <si>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</si>
  <si>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</si>
  <si>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</si>
  <si>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</si>
  <si>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</si>
  <si>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</si>
  <si>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</si>
  <si>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</si>
  <si>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</si>
  <si>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</si>
  <si>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</si>
  <si>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</si>
  <si>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</si>
  <si>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</si>
  <si>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</si>
  <si>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</si>
  <si>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</si>
  <si>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</si>
  <si>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</si>
  <si>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</si>
  <si>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</si>
  <si>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</si>
  <si>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</si>
  <si>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</si>
  <si>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</si>
  <si>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</si>
  <si>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</si>
  <si>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</si>
  <si>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</si>
  <si>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</si>
  <si>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</si>
  <si>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</si>
  <si>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</si>
  <si>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</si>
  <si>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</si>
  <si>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</si>
  <si>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</si>
  <si>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</si>
  <si>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</si>
  <si>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</si>
  <si>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</si>
  <si>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</si>
  <si>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</si>
  <si>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</si>
  <si>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</si>
  <si>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</si>
  <si>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</si>
  <si>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</si>
  <si>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</si>
  <si>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</si>
  <si>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</si>
  <si>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</si>
  <si>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</si>
  <si>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</si>
  <si>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</si>
  <si>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</si>
  <si>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</si>
  <si>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</si>
  <si>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</si>
  <si>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</si>
  <si>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</si>
  <si>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</si>
  <si>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</si>
  <si>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</si>
  <si>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</si>
  <si>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</si>
  <si>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</si>
  <si>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</si>
  <si>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</si>
  <si>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</si>
  <si>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</si>
  <si>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</si>
  <si>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</si>
  <si>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</si>
  <si>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</si>
  <si>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</si>
  <si>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</si>
  <si>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</si>
  <si>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</si>
  <si>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</si>
  <si>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</si>
  <si>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</si>
  <si>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</si>
  <si>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</si>
  <si>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</si>
  <si>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</si>
  <si>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</si>
  <si>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</si>
  <si>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</si>
  <si>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</si>
  <si>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</si>
  <si>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</si>
  <si>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</si>
  <si>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</si>
  <si>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</si>
  <si>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</si>
  <si>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</si>
  <si>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</si>
  <si>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</si>
  <si>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</si>
  <si>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</si>
  <si>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</si>
  <si>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</si>
  <si>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</si>
  <si>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</si>
  <si>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</si>
  <si>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</si>
  <si>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</si>
  <si>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</si>
  <si>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</si>
  <si>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</si>
  <si>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</si>
  <si>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</si>
  <si>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</si>
  <si>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</si>
  <si>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</si>
  <si>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</si>
  <si>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</si>
  <si>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</si>
  <si>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</si>
  <si>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</si>
  <si>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</si>
  <si>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</si>
  <si>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</si>
  <si>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</si>
  <si>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</si>
  <si>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</si>
  <si>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</si>
  <si>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</si>
  <si>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</si>
  <si>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</si>
  <si>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</si>
  <si>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</si>
  <si>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</si>
  <si>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</si>
  <si>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</si>
  <si>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</si>
  <si>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</si>
  <si>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</si>
  <si>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</si>
  <si>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</si>
  <si>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</si>
  <si>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</si>
  <si>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</si>
  <si>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</si>
  <si>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</si>
  <si>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</si>
  <si>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</si>
  <si>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</si>
  <si>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</si>
  <si>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</si>
  <si>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</si>
  <si>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</si>
  <si>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</si>
  <si>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</si>
  <si>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</si>
  <si>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</si>
  <si>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</si>
  <si>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</si>
  <si>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</si>
  <si>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</si>
  <si>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</si>
  <si>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</si>
  <si>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</si>
  <si>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</si>
  <si>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</si>
  <si>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</si>
  <si>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</si>
  <si>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</si>
  <si>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</si>
  <si>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</si>
  <si>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</si>
  <si>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</si>
  <si>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</si>
  <si>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</si>
  <si>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</si>
  <si>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</si>
  <si>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</si>
  <si>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</si>
  <si>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</si>
  <si>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</si>
  <si>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</si>
  <si>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</si>
  <si>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</si>
  <si>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</si>
  <si>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</si>
  <si>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</si>
  <si>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</si>
  <si>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</si>
  <si>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</si>
  <si>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</si>
  <si>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</si>
  <si>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</si>
  <si>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</si>
  <si>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</si>
  <si>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</si>
  <si>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</si>
  <si>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</si>
  <si>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</si>
  <si>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</si>
  <si>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</si>
  <si>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</si>
  <si>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</si>
  <si>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</si>
  <si>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</si>
  <si>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</si>
  <si>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</si>
  <si>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</si>
  <si>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</si>
  <si>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</si>
  <si>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</si>
  <si>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</si>
  <si>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</si>
  <si>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</si>
  <si>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</si>
  <si>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</si>
  <si>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</si>
  <si>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</si>
  <si>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</si>
  <si>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</si>
  <si>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</si>
  <si>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</si>
  <si>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</si>
  <si>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</si>
  <si>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</si>
  <si>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</si>
  <si>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</si>
  <si>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</si>
  <si>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</si>
  <si>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</si>
  <si>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</si>
  <si>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</si>
  <si>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</si>
  <si>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</si>
  <si>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</si>
  <si>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</si>
  <si>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</si>
  <si>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</si>
  <si>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</si>
  <si>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</si>
  <si>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</si>
  <si>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</si>
  <si>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</si>
  <si>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</si>
  <si>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</si>
  <si>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</si>
  <si>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</si>
  <si>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</si>
  <si>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</si>
  <si>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</si>
  <si>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</si>
  <si>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</si>
  <si>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</si>
  <si>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</si>
  <si>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</si>
  <si>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</si>
  <si>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</si>
  <si>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</si>
  <si>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</si>
  <si>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</si>
  <si>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</si>
  <si>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</si>
  <si>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</si>
  <si>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</si>
  <si>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</si>
  <si>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</si>
  <si>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</si>
  <si>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</si>
  <si>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</si>
  <si>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</si>
  <si>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</si>
  <si>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</si>
  <si>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</si>
  <si>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</si>
  <si>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</si>
  <si>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</si>
  <si>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</si>
  <si>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</si>
  <si>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</si>
  <si>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</si>
  <si>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</si>
  <si>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</si>
  <si>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</si>
  <si>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</si>
  <si>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</si>
  <si>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</si>
  <si>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</si>
  <si>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</si>
  <si>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</si>
  <si>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</si>
  <si>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</si>
  <si>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</si>
  <si>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</si>
  <si>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</si>
  <si>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</si>
  <si>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</si>
  <si>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</si>
  <si>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</si>
  <si>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</si>
  <si>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</si>
  <si>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</si>
  <si>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</si>
  <si>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</si>
  <si>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</si>
  <si>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</si>
  <si>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</si>
  <si>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</si>
  <si>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</si>
  <si>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</si>
  <si>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</si>
  <si>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</si>
  <si>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</si>
  <si>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</si>
  <si>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</si>
  <si>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</si>
  <si>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</si>
  <si>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</si>
  <si>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</si>
  <si>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</si>
  <si>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</si>
  <si>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</si>
  <si>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</si>
  <si>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</si>
  <si>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</si>
  <si>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</si>
  <si>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</si>
  <si>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</si>
  <si>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</si>
  <si>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</si>
  <si>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</si>
  <si>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</si>
  <si>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</si>
  <si>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</si>
  <si>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</si>
  <si>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</si>
  <si>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</si>
  <si>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</si>
  <si>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</si>
  <si>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</si>
  <si>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</si>
  <si>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</si>
  <si>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</si>
  <si>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</si>
  <si>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</si>
  <si>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</si>
  <si>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</si>
  <si>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</si>
  <si>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</si>
  <si>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</si>
  <si>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</si>
  <si>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</si>
  <si>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</si>
  <si>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</si>
  <si>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</si>
  <si>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</si>
  <si>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</si>
  <si>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</si>
  <si>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</si>
  <si>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</si>
  <si>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</si>
  <si>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</si>
  <si>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</si>
  <si>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</si>
  <si>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</si>
  <si>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</si>
  <si>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</si>
  <si>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</si>
  <si>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</si>
  <si>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</si>
  <si>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</si>
  <si>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</si>
  <si>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</si>
  <si>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</si>
  <si>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</si>
  <si>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</si>
  <si>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</si>
  <si>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</si>
  <si>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</si>
  <si>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</si>
  <si>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</si>
  <si>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</si>
  <si>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</si>
  <si>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</si>
  <si>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</si>
  <si>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</si>
  <si>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</si>
  <si>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</si>
  <si>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</si>
  <si>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</si>
  <si>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</si>
  <si>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</si>
  <si>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</si>
  <si>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</si>
  <si>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</si>
  <si>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</si>
  <si>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</si>
  <si>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</si>
  <si>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</si>
  <si>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</si>
  <si>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</si>
  <si>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</si>
  <si>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</si>
  <si>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</si>
  <si>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</si>
  <si>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</si>
  <si>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</si>
  <si>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</si>
  <si>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</si>
  <si>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</si>
  <si>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</si>
  <si>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</si>
  <si>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</si>
  <si>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</si>
  <si>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</si>
  <si>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</si>
  <si>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</si>
  <si>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</si>
  <si>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</si>
  <si>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</si>
  <si>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</si>
  <si>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</si>
  <si>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</si>
  <si>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</si>
  <si>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</si>
  <si>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</si>
  <si>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</si>
  <si>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</si>
  <si>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</si>
  <si>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</si>
  <si>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</si>
  <si>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</si>
  <si>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</si>
  <si>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</si>
  <si>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</si>
  <si>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</si>
  <si>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</si>
  <si>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</si>
  <si>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</si>
  <si>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</si>
  <si>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</si>
  <si>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</si>
  <si>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</si>
  <si>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</si>
  <si>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</si>
  <si>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</si>
  <si>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</si>
  <si>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</si>
  <si>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</si>
  <si>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</si>
  <si>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</si>
  <si>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</si>
  <si>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</si>
  <si>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</si>
  <si>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</si>
  <si>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</si>
  <si>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</si>
  <si>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</si>
  <si>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</si>
  <si>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</si>
  <si>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</si>
  <si>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</si>
  <si>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</si>
  <si>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</si>
  <si>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</si>
  <si>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</si>
  <si>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</si>
  <si>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</si>
  <si>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</si>
  <si>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</si>
  <si>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</si>
  <si>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</si>
  <si>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</si>
  <si>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</si>
  <si>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</si>
  <si>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</si>
  <si>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</si>
  <si>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</si>
  <si>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</si>
  <si>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</si>
  <si>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</si>
  <si>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</si>
  <si>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</si>
  <si>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</si>
  <si>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</si>
  <si>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</si>
  <si>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</si>
  <si>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</si>
  <si>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</si>
  <si>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</si>
  <si>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</si>
  <si>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</si>
  <si>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</si>
  <si>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</si>
  <si>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</si>
  <si>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</si>
  <si>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</si>
  <si>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</si>
  <si>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</si>
  <si>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</si>
  <si>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</si>
  <si>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</si>
  <si>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</si>
  <si>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</si>
  <si>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</si>
  <si>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</si>
  <si>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</si>
  <si>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</si>
  <si>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</si>
  <si>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</si>
  <si>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</si>
  <si>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</si>
  <si>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</si>
  <si>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</si>
  <si>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</si>
  <si>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</si>
  <si>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</si>
  <si>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</si>
  <si>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</si>
  <si>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</si>
  <si>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</si>
  <si>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</si>
  <si>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</si>
  <si>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</si>
  <si>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</si>
  <si>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</si>
  <si>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</si>
  <si>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</si>
  <si>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</si>
  <si>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</si>
  <si>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</si>
  <si>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</si>
  <si>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</si>
  <si>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</si>
  <si>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</si>
  <si>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</si>
  <si>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</si>
  <si>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</si>
  <si>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</si>
  <si>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</si>
  <si>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</si>
  <si>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</si>
  <si>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</si>
  <si>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</si>
  <si>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</si>
  <si>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</si>
  <si>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</si>
  <si>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</si>
  <si>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</si>
  <si>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</si>
  <si>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</si>
  <si>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</si>
  <si>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</si>
  <si>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</si>
  <si>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</si>
  <si>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</si>
  <si>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</si>
  <si>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</si>
  <si>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</si>
  <si>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</si>
  <si>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</si>
  <si>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</si>
  <si>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</si>
  <si>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</si>
  <si>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</si>
  <si>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</si>
  <si>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</si>
  <si>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</si>
  <si>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</si>
  <si>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</si>
  <si>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</si>
  <si>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</si>
  <si>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</si>
  <si>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</si>
  <si>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</si>
  <si>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</si>
  <si>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</si>
  <si>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</si>
  <si>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</si>
  <si>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</si>
  <si>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</si>
  <si>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</si>
  <si>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</si>
  <si>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</si>
  <si>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</si>
  <si>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</si>
  <si>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</si>
  <si>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</si>
  <si>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</si>
  <si>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</si>
  <si>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</si>
  <si>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</si>
  <si>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</si>
  <si>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</si>
  <si>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</si>
  <si>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</si>
  <si>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</si>
  <si>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</si>
  <si>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</si>
  <si>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</si>
  <si>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</si>
  <si>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</si>
  <si>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</si>
  <si>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</si>
  <si>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</si>
  <si>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</si>
  <si>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</si>
  <si>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</si>
  <si>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</si>
  <si>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</si>
  <si>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</si>
  <si>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</si>
  <si>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</si>
  <si>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</si>
  <si>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</si>
  <si>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</si>
  <si>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</si>
  <si>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</si>
  <si>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</si>
  <si>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</si>
  <si>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</si>
  <si>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</si>
  <si>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</si>
  <si>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</si>
  <si>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</si>
  <si>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</si>
  <si>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</si>
  <si>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</si>
  <si>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</si>
  <si>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</si>
  <si>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</si>
  <si>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</si>
  <si>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</si>
  <si>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</si>
  <si>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</si>
  <si>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</si>
  <si>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</si>
  <si>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</si>
  <si>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</si>
  <si>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</si>
  <si>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</si>
  <si>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</si>
  <si>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</si>
  <si>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</si>
  <si>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</si>
  <si>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</si>
  <si>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</si>
  <si>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</si>
  <si>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</si>
  <si>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</si>
  <si>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</si>
  <si>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</si>
  <si>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</si>
  <si>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</si>
  <si>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</si>
  <si>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</si>
  <si>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</si>
  <si>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</si>
  <si>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</si>
  <si>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</si>
  <si>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</si>
  <si>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</si>
  <si>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</si>
  <si>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</si>
  <si>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</si>
  <si>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</si>
  <si>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</si>
  <si>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</si>
  <si>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</si>
  <si>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</si>
  <si>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</si>
  <si>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</si>
  <si>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</si>
  <si>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</si>
  <si>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</si>
  <si>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</si>
  <si>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</si>
  <si>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</si>
  <si>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</si>
  <si>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</si>
  <si>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</si>
  <si>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</si>
  <si>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</si>
  <si>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</si>
  <si>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</si>
  <si>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</si>
  <si>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</si>
  <si>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</si>
  <si>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</si>
  <si>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</si>
  <si>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</si>
  <si>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</si>
  <si>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</si>
  <si>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</si>
  <si>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</si>
  <si>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</si>
  <si>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</si>
  <si>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</si>
  <si>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</si>
  <si>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</si>
  <si>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</si>
  <si>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</si>
  <si>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</si>
  <si>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</si>
  <si>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</si>
  <si>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</si>
  <si>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</si>
  <si>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</si>
  <si>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</si>
  <si>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</si>
  <si>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</si>
  <si>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</si>
  <si>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</si>
  <si>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</si>
  <si>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</si>
  <si>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</si>
  <si>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</si>
  <si>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</si>
  <si>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</si>
  <si>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</si>
  <si>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</si>
  <si>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</si>
  <si>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</si>
  <si>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</si>
  <si>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</si>
  <si>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</si>
  <si>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</si>
  <si>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</si>
  <si>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</si>
  <si>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</si>
  <si>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</si>
  <si>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</si>
  <si>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</si>
  <si>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</si>
  <si>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</si>
  <si>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</si>
  <si>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</si>
  <si>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</si>
  <si>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</si>
  <si>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</si>
  <si>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</si>
  <si>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</si>
  <si>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</si>
  <si>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</si>
  <si>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</si>
  <si>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</si>
  <si>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</si>
  <si>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</si>
  <si>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</si>
  <si>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</si>
  <si>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</si>
  <si>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</si>
  <si>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</si>
  <si>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</si>
  <si>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</si>
  <si>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</si>
  <si>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</si>
  <si>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</si>
  <si>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</si>
  <si>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</si>
  <si>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</si>
  <si>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</si>
  <si>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</si>
  <si>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</si>
  <si>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</si>
  <si>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</si>
  <si>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</si>
  <si>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</si>
  <si>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</si>
  <si>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</si>
  <si>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</si>
  <si>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</si>
  <si>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</si>
  <si>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</si>
  <si>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</si>
  <si>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</si>
  <si>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</si>
  <si>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</si>
  <si>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</si>
  <si>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</si>
  <si>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</si>
  <si>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</si>
  <si>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</si>
  <si>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</si>
  <si>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</si>
  <si>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</si>
  <si>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</si>
  <si>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</si>
  <si>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</si>
  <si>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</si>
  <si>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</si>
  <si>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</si>
  <si>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</si>
  <si>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</si>
  <si>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</si>
  <si>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</si>
  <si>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</si>
  <si>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</si>
  <si>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</si>
  <si>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</si>
  <si>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</si>
  <si>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</si>
  <si>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</si>
  <si>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</si>
  <si>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</si>
  <si>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</si>
  <si>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</si>
  <si>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</si>
  <si>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</si>
  <si>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</si>
  <si>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</si>
  <si>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</si>
  <si>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</si>
  <si>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</si>
  <si>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</si>
  <si>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</si>
  <si>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</si>
  <si>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</si>
  <si>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</si>
  <si>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</si>
  <si>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</si>
  <si>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</si>
  <si>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</si>
  <si>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</si>
  <si>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</si>
  <si>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</si>
  <si>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</si>
  <si>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</si>
  <si>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</si>
  <si>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</si>
  <si>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</si>
  <si>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</si>
  <si>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</si>
  <si>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</si>
  <si>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</si>
  <si>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</si>
  <si>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</si>
  <si>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</si>
  <si>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</si>
  <si>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</si>
  <si>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</si>
  <si>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</si>
  <si>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</si>
  <si>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</si>
  <si>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</si>
  <si>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</si>
  <si>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</si>
  <si>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</si>
  <si>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</si>
  <si>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</si>
  <si>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</si>
  <si>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</si>
  <si>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</si>
  <si>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</si>
  <si>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</si>
  <si>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</si>
  <si>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</si>
  <si>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</si>
  <si>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</si>
  <si>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</si>
  <si>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</si>
  <si>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</si>
  <si>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</si>
  <si>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</si>
  <si>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</si>
  <si>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</si>
  <si>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</si>
  <si>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</si>
  <si>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</si>
  <si>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</si>
  <si>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</si>
  <si>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</si>
  <si>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</si>
  <si>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</si>
  <si>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</si>
  <si>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</si>
  <si>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</si>
  <si>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</si>
  <si>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</si>
  <si>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</si>
  <si>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</si>
  <si>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</si>
  <si>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</si>
  <si>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</si>
  <si>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</si>
  <si>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</si>
  <si>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</si>
  <si>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</si>
  <si>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</si>
  <si>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</si>
  <si>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</si>
  <si>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</si>
  <si>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</si>
  <si>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</si>
  <si>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</si>
  <si>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</si>
  <si>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</si>
  <si>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</si>
  <si>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</si>
  <si>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</si>
  <si>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</si>
  <si>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</si>
  <si>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</si>
  <si>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</si>
  <si>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</si>
  <si>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</si>
  <si>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</si>
  <si>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</si>
  <si>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</si>
  <si>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</si>
  <si>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</si>
  <si>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</si>
  <si>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</si>
  <si>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</si>
  <si>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</si>
  <si>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</si>
  <si>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</si>
  <si>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</si>
  <si>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</si>
  <si>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</si>
  <si>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</si>
  <si>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</si>
  <si>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</si>
  <si>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</si>
  <si>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</si>
  <si>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</si>
  <si>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</si>
  <si>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</si>
  <si>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</si>
  <si>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</si>
  <si>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</si>
  <si>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</si>
  <si>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</si>
  <si>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</si>
  <si>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</si>
  <si>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</si>
  <si>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</si>
  <si>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</si>
  <si>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</si>
  <si>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</si>
  <si>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</si>
  <si>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</si>
  <si>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</si>
  <si>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</si>
  <si>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</si>
  <si>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</si>
  <si>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</si>
  <si>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</si>
  <si>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</si>
  <si>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</si>
  <si>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</si>
  <si>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</si>
  <si>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</si>
  <si>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</si>
  <si>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</si>
  <si>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</si>
  <si>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</si>
  <si>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</si>
  <si>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</si>
  <si>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</si>
  <si>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</si>
  <si>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</si>
  <si>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</si>
  <si>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</si>
  <si>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</si>
  <si>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</si>
  <si>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</si>
  <si>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</si>
  <si>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</si>
  <si>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</si>
  <si>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</si>
  <si>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</si>
  <si>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</si>
  <si>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</si>
  <si>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</si>
  <si>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</si>
  <si>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</si>
  <si>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</si>
  <si>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</si>
  <si>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</si>
  <si>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</si>
  <si>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</si>
  <si>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</si>
  <si>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</si>
  <si>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</si>
  <si>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</si>
  <si>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</si>
  <si>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</si>
  <si>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</si>
  <si>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</si>
  <si>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</si>
  <si>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</si>
  <si>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</si>
  <si>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</si>
  <si>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</si>
  <si>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</si>
  <si>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</si>
  <si>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</si>
  <si>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</si>
  <si>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</si>
  <si>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</si>
  <si>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</si>
  <si>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</si>
  <si>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</si>
  <si>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</si>
  <si>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</si>
  <si>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</si>
  <si>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</si>
  <si>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</si>
  <si>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</si>
  <si>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</si>
  <si>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</si>
  <si>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</si>
  <si>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</si>
  <si>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</si>
  <si>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</si>
  <si>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</si>
  <si>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</si>
  <si>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</si>
  <si>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</si>
  <si>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</si>
  <si>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</si>
  <si>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</si>
  <si>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</si>
  <si>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</si>
  <si>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</si>
  <si>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</si>
  <si>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</si>
  <si>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</si>
  <si>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</si>
  <si>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</si>
  <si>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</si>
  <si>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</si>
  <si>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</si>
  <si>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</si>
  <si>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</si>
  <si>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</si>
  <si>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</si>
  <si>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</si>
  <si>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</si>
  <si>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</si>
  <si>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</si>
  <si>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</si>
  <si>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</si>
  <si>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</si>
  <si>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</si>
  <si>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</si>
  <si>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</si>
  <si>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</si>
  <si>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</si>
  <si>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</si>
  <si>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</si>
  <si>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</si>
  <si>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</si>
  <si>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</si>
  <si>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</si>
  <si>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</si>
  <si>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</si>
  <si>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</si>
  <si>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</si>
  <si>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</si>
  <si>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</si>
  <si>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</si>
  <si>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</si>
  <si>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</si>
  <si>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</si>
  <si>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</si>
  <si>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</si>
  <si>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</si>
  <si>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</si>
  <si>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</si>
  <si>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</si>
  <si>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</si>
  <si>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</si>
  <si>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</si>
  <si>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</si>
  <si>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</si>
  <si>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</si>
  <si>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</si>
  <si>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</si>
  <si>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</si>
  <si>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</si>
  <si>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</si>
  <si>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</si>
  <si>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</si>
  <si>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</si>
  <si>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</si>
  <si>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</si>
  <si>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</si>
  <si>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</si>
  <si>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</si>
  <si>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</si>
  <si>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</si>
  <si>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</si>
  <si>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</si>
  <si>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</si>
  <si>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</si>
  <si>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</si>
  <si>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</si>
  <si>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</si>
  <si>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</si>
  <si>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</si>
  <si>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</si>
  <si>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</si>
  <si>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</si>
  <si>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</si>
  <si>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</si>
  <si>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</si>
  <si>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</si>
  <si>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</si>
  <si>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</si>
  <si>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</si>
  <si>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</si>
  <si>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</si>
  <si>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</si>
  <si>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</si>
  <si>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</si>
  <si>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</si>
  <si>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</si>
  <si>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</si>
  <si>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</si>
  <si>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</si>
  <si>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</si>
  <si>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</si>
  <si>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</si>
  <si>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</si>
  <si>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</si>
  <si>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</si>
  <si>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</si>
  <si>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</si>
  <si>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</si>
  <si>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</si>
  <si>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</si>
  <si>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</si>
  <si>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</si>
  <si>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</si>
  <si>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</si>
  <si>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</si>
  <si>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</si>
  <si>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</si>
  <si>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</si>
  <si>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</si>
  <si>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</si>
  <si>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</si>
  <si>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</si>
  <si>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</si>
  <si>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</si>
  <si>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</si>
  <si>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</si>
  <si>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</si>
  <si>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</si>
  <si>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</si>
  <si>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</si>
  <si>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</si>
  <si>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</si>
  <si>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</si>
  <si>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</si>
  <si>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</si>
  <si>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</si>
  <si>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</si>
  <si>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</si>
  <si>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</si>
  <si>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</si>
  <si>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</si>
  <si>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</si>
  <si>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</si>
  <si>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</si>
  <si>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</si>
  <si>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</si>
  <si>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</si>
  <si>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</si>
  <si>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</si>
  <si>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</si>
  <si>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</si>
  <si>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</si>
  <si>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</si>
  <si>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</si>
  <si>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</si>
  <si>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</si>
  <si>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</si>
  <si>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</si>
  <si>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</si>
  <si>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</si>
  <si>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</si>
  <si>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</si>
  <si>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</si>
  <si>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</si>
  <si>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</si>
  <si>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</si>
  <si>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</si>
  <si>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</si>
  <si>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</si>
  <si>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</si>
  <si>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</si>
  <si>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</si>
  <si>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</si>
  <si>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</si>
  <si>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</si>
  <si>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</si>
  <si>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</si>
  <si>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</si>
  <si>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</si>
  <si>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</si>
  <si>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</si>
  <si>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</si>
  <si>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</si>
  <si>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</si>
  <si>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</si>
  <si>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</si>
  <si>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</si>
  <si>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</si>
  <si>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</si>
  <si>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</si>
  <si>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</si>
  <si>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</si>
  <si>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</si>
  <si>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</si>
  <si>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</si>
  <si>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</si>
  <si>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</si>
  <si>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</si>
  <si>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</si>
  <si>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</si>
  <si>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</si>
  <si>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</si>
  <si>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</si>
  <si>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</si>
  <si>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</si>
  <si>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</si>
  <si>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</si>
  <si>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</si>
  <si>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</si>
  <si>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</si>
  <si>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</si>
  <si>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</si>
  <si>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</si>
  <si>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</si>
  <si>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</si>
  <si>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</si>
  <si>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</si>
  <si>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</si>
  <si>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</si>
  <si>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</si>
  <si>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</si>
  <si>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</si>
  <si>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</si>
  <si>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</si>
  <si>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</si>
  <si>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</si>
  <si>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</si>
  <si>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</si>
  <si>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</si>
  <si>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</si>
  <si>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</si>
  <si>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</si>
  <si>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</si>
  <si>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</si>
  <si>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</si>
  <si>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</si>
  <si>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</si>
  <si>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</si>
  <si>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</si>
  <si>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</si>
  <si>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</si>
  <si>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</si>
  <si>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</si>
  <si>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</si>
  <si>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</si>
  <si>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</si>
  <si>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</si>
  <si>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</si>
  <si>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</si>
  <si>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</si>
  <si>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</si>
  <si>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</si>
  <si>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</si>
  <si>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</si>
  <si>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</si>
  <si>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</si>
  <si>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</si>
  <si>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</si>
  <si>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</si>
  <si>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</si>
  <si>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</si>
  <si>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</si>
  <si>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</si>
  <si>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</si>
  <si>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</si>
  <si>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</si>
  <si>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</si>
  <si>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</si>
  <si>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</si>
  <si>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</si>
  <si>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</si>
  <si>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</si>
  <si>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</si>
  <si>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</si>
  <si>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</si>
  <si>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</si>
  <si>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</si>
  <si>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</si>
  <si>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</si>
  <si>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</si>
  <si>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</si>
  <si>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</si>
  <si>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</si>
  <si>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</si>
  <si>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</si>
  <si>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</si>
  <si>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</si>
  <si>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</si>
  <si>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</si>
  <si>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</si>
  <si>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</si>
  <si>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</si>
  <si>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</si>
  <si>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</si>
  <si>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</si>
  <si>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</si>
  <si>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</si>
  <si>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</si>
  <si>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</si>
  <si>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</si>
  <si>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</si>
  <si>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</si>
  <si>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</si>
  <si>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</si>
  <si>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</si>
  <si>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</si>
  <si>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</si>
  <si>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</si>
  <si>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</si>
  <si>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</si>
  <si>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</si>
  <si>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</si>
  <si>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</si>
  <si>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</si>
  <si>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</si>
  <si>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</si>
  <si>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</si>
  <si>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</si>
  <si>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</si>
  <si>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</si>
  <si>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</si>
  <si>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</si>
  <si>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</si>
  <si>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</si>
  <si>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</si>
  <si>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</si>
  <si>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</si>
  <si>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</si>
  <si>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</si>
  <si>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</si>
  <si>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</si>
  <si>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</si>
  <si>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</si>
  <si>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</si>
  <si>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</si>
  <si>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</si>
  <si>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</si>
  <si>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</si>
  <si>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</si>
  <si>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</si>
  <si>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</si>
  <si>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</si>
  <si>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</si>
  <si>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</si>
  <si>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</si>
  <si>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</si>
  <si>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</si>
  <si>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</si>
  <si>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</si>
  <si>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</si>
  <si>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</si>
  <si>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</si>
  <si>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</si>
  <si>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</si>
  <si>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</si>
  <si>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</si>
  <si>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</si>
  <si>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</si>
  <si>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</si>
  <si>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</si>
  <si>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</si>
  <si>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</si>
  <si>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</si>
  <si>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</si>
  <si>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</si>
  <si>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</si>
  <si>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</si>
  <si>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</si>
  <si>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</si>
  <si>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</si>
  <si>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</si>
  <si>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</si>
  <si>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</si>
  <si>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</si>
  <si>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</si>
  <si>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</si>
  <si>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</si>
  <si>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</si>
  <si>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</si>
  <si>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</si>
  <si>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</si>
  <si>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</si>
  <si>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</si>
  <si>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</si>
  <si>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</si>
  <si>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</si>
  <si>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</si>
  <si>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</si>
  <si>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</si>
  <si>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</si>
  <si>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</si>
  <si>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</si>
  <si>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</si>
  <si>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</si>
  <si>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</si>
  <si>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</si>
  <si>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</si>
  <si>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</si>
  <si>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</si>
  <si>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</si>
  <si>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</si>
  <si>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</si>
  <si>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</si>
  <si>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</si>
  <si>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</si>
  <si>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</si>
  <si>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</si>
  <si>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</si>
  <si>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</si>
  <si>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</si>
  <si>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</si>
  <si>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</si>
  <si>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</si>
  <si>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</si>
  <si>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</si>
  <si>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</si>
  <si>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</si>
  <si>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</si>
  <si>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</si>
  <si>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</si>
  <si>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</si>
  <si>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</si>
  <si>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</si>
  <si>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</si>
  <si>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</si>
  <si>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</si>
  <si>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</si>
  <si>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</si>
  <si>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</si>
  <si>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</si>
  <si>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</si>
  <si>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</si>
  <si>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</si>
  <si>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</si>
  <si>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</si>
  <si>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</si>
  <si>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</si>
  <si>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</si>
  <si>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</si>
  <si>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</si>
  <si>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</si>
  <si>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</si>
  <si>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</si>
  <si>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</si>
  <si>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</si>
  <si>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</si>
  <si>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</si>
  <si>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</si>
  <si>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</si>
  <si>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</si>
  <si>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</si>
  <si>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</si>
  <si>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</si>
  <si>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</si>
  <si>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</si>
  <si>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</si>
  <si>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</si>
  <si>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</si>
  <si>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</si>
  <si>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</si>
  <si>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</si>
  <si>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</si>
  <si>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</si>
  <si>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</si>
  <si>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</si>
  <si>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</si>
  <si>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</si>
  <si>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</si>
  <si>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</si>
  <si>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</si>
  <si>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</si>
  <si>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</si>
  <si>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</si>
  <si>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</si>
  <si>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</si>
  <si>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</si>
  <si>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</si>
  <si>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</si>
  <si>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</si>
  <si>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</si>
  <si>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</si>
  <si>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</si>
  <si>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</si>
  <si>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</si>
  <si>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</si>
  <si>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</si>
  <si>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</si>
  <si>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</si>
  <si>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</si>
  <si>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</si>
  <si>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</si>
  <si>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</si>
  <si>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</si>
  <si>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</si>
  <si>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</si>
  <si>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</si>
  <si>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</si>
  <si>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</si>
  <si>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</si>
  <si>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</si>
  <si>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</si>
  <si>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</si>
  <si>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</si>
  <si>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</si>
  <si>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</si>
  <si>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</si>
  <si>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</si>
  <si>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</si>
  <si>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</si>
  <si>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</si>
  <si>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</si>
  <si>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</si>
  <si>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</si>
  <si>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</si>
  <si>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</si>
  <si>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</si>
  <si>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</si>
  <si>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</si>
  <si>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</si>
  <si>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</si>
  <si>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</si>
  <si>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</si>
  <si>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</si>
  <si>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</si>
  <si>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</si>
  <si>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</si>
  <si>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</si>
  <si>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</si>
  <si>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</si>
  <si>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</si>
  <si>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</si>
  <si>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</si>
  <si>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</si>
  <si>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</si>
  <si>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</si>
  <si>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</si>
  <si>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</si>
  <si>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</si>
  <si>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</si>
  <si>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</si>
  <si>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</si>
  <si>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</si>
  <si>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</si>
  <si>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</si>
  <si>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</si>
  <si>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</si>
  <si>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</si>
  <si>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</si>
  <si>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</si>
  <si>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</si>
  <si>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</si>
  <si>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</si>
  <si>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</si>
  <si>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</si>
  <si>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</si>
  <si>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</si>
  <si>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</si>
  <si>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</si>
  <si>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</si>
  <si>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</si>
  <si>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</si>
  <si>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</si>
  <si>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</si>
  <si>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</si>
  <si>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</si>
  <si>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</si>
  <si>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</si>
  <si>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</si>
  <si>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</si>
  <si>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</si>
  <si>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</si>
  <si>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</si>
  <si>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</si>
  <si>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</si>
  <si>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</si>
  <si>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</si>
  <si>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</si>
  <si>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</si>
  <si>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</si>
  <si>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</si>
  <si>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</si>
  <si>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</si>
  <si>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</si>
  <si>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</si>
  <si>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</si>
  <si>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</si>
  <si>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</si>
  <si>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</si>
  <si>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</si>
  <si>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</si>
  <si>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</si>
  <si>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</si>
  <si>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</si>
  <si>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</si>
  <si>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</si>
  <si>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</si>
  <si>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</si>
  <si>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</si>
  <si>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</si>
  <si>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</si>
  <si>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</si>
  <si>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</si>
  <si>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</si>
  <si>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</si>
  <si>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</si>
  <si>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</si>
  <si>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</si>
  <si>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</si>
  <si>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</si>
  <si>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</si>
  <si>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</si>
  <si>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</si>
  <si>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</si>
  <si>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</si>
  <si>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</si>
  <si>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</si>
  <si>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</si>
  <si>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</si>
  <si>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</si>
  <si>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</si>
  <si>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</si>
  <si>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</si>
  <si>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</si>
  <si>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</si>
  <si>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</si>
  <si>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</si>
  <si>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</si>
  <si>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</si>
  <si>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</si>
  <si>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</si>
  <si>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</si>
  <si>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</si>
  <si>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</si>
  <si>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</si>
  <si>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</si>
  <si>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</si>
  <si>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</si>
  <si>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</si>
  <si>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</si>
  <si>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</si>
  <si>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</si>
  <si>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</si>
  <si>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</si>
  <si>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</si>
  <si>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</si>
  <si>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</si>
  <si>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</si>
  <si>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</si>
  <si>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</si>
  <si>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</si>
  <si>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</si>
  <si>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</si>
  <si>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</si>
  <si>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</si>
  <si>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</si>
  <si>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</si>
  <si>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</si>
  <si>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</si>
  <si>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</si>
  <si>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</si>
  <si>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</si>
  <si>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</si>
  <si>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</si>
  <si>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</si>
  <si>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</si>
  <si>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</si>
  <si>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</si>
  <si>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</si>
  <si>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</si>
  <si>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</si>
  <si>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</si>
  <si>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</si>
  <si>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</si>
  <si>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</si>
  <si>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</si>
  <si>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</si>
  <si>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</si>
  <si>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</si>
  <si>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</si>
  <si>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</si>
  <si>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</si>
  <si>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</si>
  <si>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</si>
  <si>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</si>
  <si>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</si>
  <si>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</si>
  <si>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</si>
  <si>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</si>
  <si>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</si>
  <si>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</si>
  <si>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</si>
  <si>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</si>
  <si>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</si>
  <si>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</si>
  <si>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</si>
  <si>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</si>
  <si>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</si>
  <si>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</si>
  <si>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</si>
  <si>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</si>
  <si>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</si>
  <si>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</si>
  <si>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</si>
  <si>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</si>
  <si>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</si>
  <si>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</si>
  <si>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</si>
  <si>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</si>
  <si>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</si>
  <si>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</si>
  <si>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</si>
  <si>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</si>
  <si>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</si>
  <si>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</si>
  <si>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</si>
  <si>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</si>
  <si>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</si>
  <si>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</si>
  <si>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</si>
  <si>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</si>
  <si>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</si>
  <si>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</si>
  <si>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</si>
  <si>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</si>
  <si>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</si>
  <si>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</si>
  <si>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</si>
  <si>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</si>
  <si>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</si>
  <si>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</si>
  <si>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</si>
  <si>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</si>
  <si>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</si>
  <si>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</si>
  <si>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</si>
  <si>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</si>
  <si>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</si>
  <si>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</si>
  <si>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</si>
  <si>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</si>
  <si>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</si>
  <si>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</si>
  <si>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</si>
  <si>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</si>
  <si>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</si>
  <si>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</si>
  <si>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</si>
  <si>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</si>
  <si>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</si>
  <si>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</si>
  <si>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</si>
  <si>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</si>
  <si>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</si>
  <si>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</si>
  <si>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</si>
  <si>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</si>
  <si>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</si>
  <si>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</si>
  <si>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</si>
  <si>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</si>
  <si>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</si>
  <si>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</si>
  <si>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</si>
  <si>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</si>
  <si>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</si>
  <si>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</si>
  <si>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</si>
  <si>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</si>
  <si>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</si>
  <si>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</si>
  <si>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</si>
  <si>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</si>
  <si>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</si>
  <si>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</si>
  <si>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</si>
  <si>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</si>
  <si>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</si>
  <si>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</si>
  <si>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</si>
  <si>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</si>
  <si>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</si>
  <si>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</si>
  <si>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</si>
  <si>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</si>
  <si>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</si>
  <si>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</si>
  <si>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</si>
  <si>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</si>
  <si>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</si>
  <si>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</si>
  <si>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</si>
  <si>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</si>
  <si>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</si>
  <si>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</si>
  <si>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</si>
  <si>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</si>
  <si>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</si>
  <si>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</si>
  <si>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</si>
  <si>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</si>
  <si>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</si>
  <si>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</si>
  <si>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</si>
  <si>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</si>
  <si>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</si>
  <si>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</si>
  <si>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</si>
  <si>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</si>
  <si>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</si>
  <si>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</si>
  <si>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</si>
  <si>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</si>
  <si>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</si>
  <si>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</si>
  <si>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</si>
  <si>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</si>
  <si>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</si>
  <si>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</si>
  <si>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</si>
  <si>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</si>
  <si>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</si>
  <si>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</si>
  <si>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</si>
  <si>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</si>
  <si>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</si>
  <si>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</si>
  <si>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</si>
  <si>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</si>
  <si>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</si>
  <si>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</si>
  <si>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</si>
  <si>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</si>
  <si>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</si>
  <si>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</si>
  <si>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</si>
  <si>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</si>
  <si>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</si>
  <si>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</si>
  <si>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</si>
  <si>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</si>
  <si>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</si>
  <si>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</si>
  <si>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</si>
  <si>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</si>
  <si>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</si>
  <si>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</si>
  <si>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</si>
  <si>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</si>
  <si>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</si>
  <si>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</si>
  <si>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</si>
  <si>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</si>
  <si>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</si>
  <si>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</si>
  <si>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</si>
  <si>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</si>
  <si>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</si>
  <si>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</si>
  <si>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</si>
  <si>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</si>
  <si>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</si>
  <si>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</si>
  <si>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</si>
  <si>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</si>
  <si>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</si>
  <si>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</si>
  <si>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</si>
  <si>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</si>
  <si>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</si>
  <si>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</si>
  <si>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</si>
  <si>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</si>
  <si>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</si>
  <si>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</si>
  <si>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</si>
  <si>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</si>
  <si>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</si>
  <si>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</si>
  <si>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</si>
  <si>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</si>
  <si>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</si>
  <si>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</si>
  <si>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</si>
  <si>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</si>
  <si>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</si>
  <si>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</si>
  <si>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</si>
  <si>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</si>
  <si>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</si>
  <si>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</si>
  <si>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</si>
  <si>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</si>
  <si>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</si>
  <si>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</si>
  <si>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</si>
  <si>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</si>
  <si>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</si>
  <si>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</si>
  <si>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</si>
  <si>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</si>
  <si>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</si>
  <si>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</si>
  <si>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</si>
  <si>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</si>
  <si>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</si>
  <si>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</si>
  <si>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</si>
  <si>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</si>
  <si>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</si>
  <si>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</si>
  <si>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</si>
  <si>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</si>
  <si>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</si>
  <si>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</si>
  <si>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</si>
  <si>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</si>
  <si>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</si>
  <si>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</si>
  <si>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</si>
  <si>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</si>
  <si>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</si>
  <si>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</si>
  <si>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</si>
  <si>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</si>
  <si>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</si>
  <si>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</si>
  <si>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</si>
  <si>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</si>
  <si>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</si>
  <si>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</si>
  <si>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</si>
  <si>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</si>
  <si>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</si>
  <si>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</si>
  <si>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</si>
  <si>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</si>
  <si>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</si>
  <si>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</si>
  <si>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</si>
  <si>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</si>
  <si>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</si>
  <si>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</si>
  <si>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</si>
  <si>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</si>
  <si>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</si>
  <si>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</si>
  <si>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</si>
  <si>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</si>
  <si>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</si>
  <si>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</si>
  <si>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</si>
  <si>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</si>
  <si>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</si>
  <si>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</si>
  <si>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</si>
  <si>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</si>
  <si>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</si>
  <si>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</si>
  <si>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</si>
  <si>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</si>
  <si>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</si>
  <si>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</si>
  <si>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</si>
  <si>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</si>
  <si>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</si>
  <si>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</si>
  <si>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</si>
  <si>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</si>
  <si>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</si>
  <si>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</si>
  <si>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</si>
  <si>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</si>
  <si>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</si>
  <si>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</si>
  <si>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</si>
  <si>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</si>
  <si>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</si>
  <si>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</si>
  <si>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</si>
  <si>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</si>
  <si>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</si>
  <si>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</si>
  <si>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</si>
  <si>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</si>
  <si>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</si>
  <si>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</si>
  <si>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</si>
  <si>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</si>
  <si>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</si>
  <si>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</si>
  <si>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</si>
  <si>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</si>
  <si>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</si>
  <si>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</si>
  <si>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</si>
  <si>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</si>
  <si>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</si>
  <si>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</si>
  <si>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</si>
  <si>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</si>
  <si>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</si>
  <si>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</si>
  <si>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</si>
  <si>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</si>
  <si>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</si>
  <si>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</si>
  <si>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</si>
  <si>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</si>
  <si>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</si>
  <si>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</si>
  <si>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</si>
  <si>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</si>
  <si>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</si>
  <si>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</si>
  <si>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</si>
  <si>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</si>
  <si>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</si>
  <si>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</si>
  <si>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</si>
  <si>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</si>
  <si>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</si>
  <si>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</si>
  <si>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</si>
  <si>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</si>
  <si>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</si>
  <si>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</si>
  <si>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</si>
  <si>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</si>
  <si>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</si>
  <si>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</si>
  <si>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</si>
  <si>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</si>
  <si>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</si>
  <si>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</si>
  <si>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</si>
  <si>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</si>
  <si>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</si>
  <si>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</si>
  <si>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</si>
  <si>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</si>
  <si>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</si>
  <si>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</si>
  <si>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</si>
  <si>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</si>
  <si>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</si>
  <si>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</si>
  <si>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</si>
  <si>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</si>
  <si>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</si>
  <si>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</si>
  <si>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</si>
  <si>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</si>
  <si>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</si>
  <si>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</si>
  <si>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</si>
  <si>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</si>
  <si>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</si>
  <si>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</si>
  <si>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</si>
  <si>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</si>
  <si>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</si>
  <si>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</si>
  <si>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</si>
  <si>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</si>
  <si>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</si>
  <si>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</si>
  <si>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</si>
  <si>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</si>
  <si>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</si>
  <si>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</si>
  <si>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</si>
  <si>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</si>
  <si>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</si>
  <si>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</si>
  <si>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</si>
  <si>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</si>
  <si>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</si>
  <si>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</si>
  <si>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</si>
  <si>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</si>
  <si>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</si>
  <si>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</si>
  <si>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</si>
  <si>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</si>
  <si>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</si>
  <si>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</si>
  <si>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</si>
  <si>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</si>
  <si>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</si>
  <si>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</si>
  <si>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</si>
  <si>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</si>
  <si>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</si>
  <si>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</si>
  <si>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</si>
  <si>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</si>
  <si>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</si>
  <si>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</si>
  <si>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</si>
  <si>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</si>
  <si>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</si>
  <si>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</si>
  <si>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</si>
  <si>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</si>
  <si>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</si>
  <si>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</si>
  <si>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</si>
  <si>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</si>
  <si>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</si>
  <si>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</si>
  <si>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</si>
  <si>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</si>
  <si>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</si>
  <si>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</si>
  <si>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</si>
  <si>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</si>
  <si>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</si>
  <si>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</si>
  <si>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</si>
  <si>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</si>
  <si>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</si>
  <si>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</si>
  <si>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</si>
  <si>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</si>
  <si>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</si>
  <si>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</si>
  <si>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</si>
  <si>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</si>
  <si>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</si>
  <si>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</si>
  <si>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</si>
  <si>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</si>
  <si>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</si>
  <si>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</si>
  <si>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</si>
  <si>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</si>
  <si>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</si>
  <si>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</si>
  <si>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</si>
  <si>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</si>
  <si>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</si>
  <si>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</si>
  <si>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</si>
  <si>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</si>
  <si>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</si>
  <si>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</si>
  <si>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</si>
  <si>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</si>
  <si>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</si>
  <si>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</si>
  <si>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</si>
  <si>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</si>
  <si>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</si>
  <si>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</si>
  <si>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</si>
  <si>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</si>
  <si>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</si>
  <si>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</si>
  <si>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</si>
  <si>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</si>
  <si>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</si>
  <si>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</si>
  <si>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</si>
  <si>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</si>
  <si>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</si>
  <si>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</si>
  <si>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</si>
  <si>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</si>
  <si>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</si>
  <si>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</si>
  <si>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</si>
  <si>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</si>
  <si>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</si>
  <si>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</si>
  <si>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</si>
  <si>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</si>
  <si>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</si>
  <si>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</si>
  <si>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</si>
  <si>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</si>
  <si>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</si>
  <si>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</si>
  <si>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</si>
  <si>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</si>
  <si>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</si>
  <si>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</si>
  <si>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</si>
  <si>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</si>
  <si>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</si>
  <si>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</si>
  <si>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</si>
  <si>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</si>
  <si>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</si>
  <si>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</si>
  <si>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</si>
  <si>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</si>
  <si>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</si>
  <si>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</si>
  <si>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</si>
  <si>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</si>
  <si>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</si>
  <si>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</si>
  <si>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</si>
  <si>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</si>
  <si>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</si>
  <si>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</si>
  <si>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</si>
  <si>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</si>
  <si>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</si>
  <si>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</si>
  <si>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</si>
  <si>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</si>
  <si>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</si>
  <si>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</si>
  <si>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</si>
  <si>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</si>
  <si>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</si>
  <si>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</si>
  <si>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</si>
  <si>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</si>
  <si>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</si>
  <si>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</si>
  <si>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</si>
  <si>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</si>
  <si>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</si>
  <si>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</si>
  <si>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</si>
  <si>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</si>
  <si>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</si>
  <si>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</si>
  <si>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</si>
  <si>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</si>
  <si>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</si>
  <si>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</si>
  <si>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</si>
  <si>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</si>
  <si>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</si>
  <si>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</si>
  <si>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</si>
  <si>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</si>
  <si>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</si>
  <si>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</si>
  <si>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</si>
  <si>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</si>
  <si>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</si>
  <si>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</si>
  <si>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</si>
  <si>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</si>
  <si>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</si>
  <si>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</si>
  <si>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</si>
  <si>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</si>
  <si>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</si>
  <si>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</si>
  <si>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</si>
  <si>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</si>
  <si>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</si>
  <si>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</si>
  <si>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</si>
  <si>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</si>
  <si>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</si>
  <si>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</si>
  <si>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</si>
  <si>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</si>
  <si>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</si>
  <si>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</si>
  <si>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</si>
  <si>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</si>
  <si>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</si>
  <si>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</si>
  <si>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</si>
  <si>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</si>
  <si>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</si>
  <si>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</si>
  <si>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</si>
  <si>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</si>
  <si>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</si>
  <si>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</si>
  <si>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</si>
  <si>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</si>
  <si>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</si>
  <si>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</si>
  <si>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</si>
  <si>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</si>
  <si>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</si>
  <si>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</si>
  <si>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</si>
  <si>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</si>
  <si>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</si>
  <si>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</si>
  <si>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</si>
  <si>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</si>
  <si>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</si>
  <si>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</si>
  <si>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</si>
  <si>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</si>
  <si>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</si>
  <si>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</si>
  <si>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</si>
  <si>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</si>
  <si>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</si>
  <si>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</si>
  <si>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</si>
  <si>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</si>
  <si>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</si>
  <si>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</si>
  <si>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</si>
  <si>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</si>
  <si>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</si>
  <si>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</si>
  <si>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</si>
  <si>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</si>
  <si>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</si>
  <si>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</si>
  <si>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</si>
  <si>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</si>
  <si>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</si>
  <si>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</si>
  <si>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</si>
  <si>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</si>
  <si>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</si>
  <si>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</si>
  <si>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</si>
  <si>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</si>
  <si>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</si>
  <si>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</si>
  <si>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</si>
  <si>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</si>
  <si>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</si>
  <si>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</si>
  <si>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</si>
  <si>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</si>
  <si>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</si>
  <si>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</si>
  <si>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</si>
  <si>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</si>
  <si>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</si>
  <si>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</si>
  <si>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</si>
  <si>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</si>
  <si>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</si>
  <si>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</si>
  <si>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</si>
  <si>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</si>
  <si>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</si>
  <si>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</si>
  <si>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</si>
  <si>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</si>
  <si>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</si>
  <si>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</si>
  <si>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</si>
  <si>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</si>
  <si>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</si>
  <si>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</si>
  <si>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</si>
  <si>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</si>
  <si>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</si>
  <si>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</si>
  <si>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</si>
  <si>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</si>
  <si>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</si>
  <si>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</si>
  <si>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</si>
  <si>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</si>
  <si>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</si>
  <si>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</si>
  <si>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</si>
  <si>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</si>
  <si>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</si>
  <si>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</si>
  <si>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</si>
  <si>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</si>
  <si>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</si>
  <si>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</si>
  <si>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</si>
  <si>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</si>
  <si>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</si>
  <si>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</si>
  <si>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</si>
  <si>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</si>
  <si>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</si>
  <si>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</si>
  <si>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</si>
  <si>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</si>
  <si>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</si>
  <si>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</si>
  <si>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</si>
  <si>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</si>
  <si>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</si>
  <si>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</si>
  <si>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</si>
  <si>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</si>
  <si>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</si>
  <si>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</si>
  <si>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</si>
  <si>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</si>
  <si>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</si>
  <si>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</si>
  <si>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</si>
  <si>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</si>
  <si>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</si>
  <si>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</si>
  <si>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</si>
  <si>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</si>
  <si>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</si>
  <si>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</si>
  <si>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</si>
  <si>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</si>
  <si>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</si>
  <si>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</si>
  <si>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</si>
  <si>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</si>
  <si>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</si>
  <si>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</si>
  <si>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</si>
  <si>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</si>
  <si>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</si>
  <si>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</si>
  <si>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</si>
  <si>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</si>
  <si>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</si>
  <si>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</si>
  <si>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</si>
  <si>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</si>
  <si>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</si>
  <si>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</si>
  <si>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</si>
  <si>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</si>
  <si>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</si>
  <si>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</si>
  <si>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</si>
  <si>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</si>
  <si>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</si>
  <si>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</si>
  <si>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</si>
  <si>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</si>
  <si>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</si>
  <si>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</si>
  <si>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</si>
  <si>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</si>
  <si>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</si>
  <si>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</si>
  <si>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</si>
  <si>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</si>
  <si>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</si>
  <si>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</si>
  <si>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</si>
  <si>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</si>
  <si>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</si>
  <si>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</si>
  <si>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</si>
  <si>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</si>
  <si>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</si>
  <si>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</si>
  <si>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</si>
  <si>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</si>
  <si>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</si>
  <si>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</si>
  <si>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</si>
  <si>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</si>
  <si>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</si>
  <si>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</si>
  <si>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</si>
  <si>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</si>
  <si>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</si>
  <si>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</si>
  <si>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</si>
  <si>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</si>
  <si>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</si>
  <si>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</si>
  <si>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</si>
  <si>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</si>
  <si>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</si>
  <si>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</si>
  <si>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</si>
  <si>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</si>
  <si>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</si>
  <si>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</si>
  <si>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</si>
  <si>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</si>
  <si>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</si>
  <si>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</si>
  <si>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</si>
  <si>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</si>
  <si>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</si>
  <si>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</si>
  <si>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</si>
  <si>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</si>
  <si>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</si>
  <si>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</si>
  <si>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</si>
  <si>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</si>
  <si>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</si>
  <si>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</si>
  <si>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</si>
  <si>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</si>
  <si>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</si>
  <si>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</si>
  <si>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</si>
  <si>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</si>
  <si>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</si>
  <si>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</si>
  <si>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</si>
  <si>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</si>
  <si>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</si>
  <si>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</si>
  <si>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</si>
  <si>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</si>
  <si>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</si>
  <si>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</si>
  <si>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</si>
  <si>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</si>
  <si>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</si>
  <si>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</si>
  <si>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</si>
  <si>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</si>
  <si>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</si>
  <si>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</si>
  <si>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</si>
  <si>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</si>
  <si>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</si>
  <si>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</si>
  <si>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</si>
  <si>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</si>
  <si>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</si>
  <si>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</si>
  <si>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</si>
  <si>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</si>
  <si>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</si>
  <si>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</si>
  <si>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</si>
  <si>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</si>
  <si>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</si>
  <si>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</si>
  <si>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</si>
  <si>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</si>
  <si>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</si>
  <si>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</si>
  <si>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</si>
  <si>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</si>
  <si>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</si>
  <si>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</si>
  <si>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</si>
  <si>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</si>
  <si>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</si>
  <si>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</si>
  <si>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</si>
  <si>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</si>
  <si>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</si>
  <si>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</si>
  <si>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</si>
  <si>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</si>
  <si>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</si>
  <si>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</si>
  <si>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</si>
  <si>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</si>
  <si>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</si>
  <si>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</si>
  <si>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</si>
  <si>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</si>
  <si>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</si>
  <si>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</si>
  <si>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</si>
  <si>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</si>
  <si>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</si>
  <si>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</si>
  <si>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</si>
  <si>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</si>
  <si>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</si>
  <si>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</si>
  <si>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</si>
  <si>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</si>
  <si>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</si>
  <si>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</si>
  <si>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</si>
  <si>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</si>
  <si>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</si>
  <si>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</si>
  <si>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</si>
  <si>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</si>
  <si>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</si>
  <si>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</si>
  <si>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</si>
  <si>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</si>
  <si>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</si>
  <si>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</si>
  <si>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</si>
  <si>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</si>
  <si>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</si>
  <si>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</si>
  <si>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</si>
  <si>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</si>
  <si>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</si>
  <si>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</si>
  <si>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</si>
  <si>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</si>
  <si>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</si>
  <si>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</si>
  <si>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</si>
  <si>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</si>
  <si>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</si>
  <si>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</si>
  <si>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</si>
  <si>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</si>
  <si>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</si>
  <si>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</si>
  <si>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</si>
  <si>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</si>
  <si>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</si>
  <si>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</si>
  <si>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</si>
  <si>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</si>
  <si>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</si>
  <si>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</si>
  <si>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</si>
  <si>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</si>
  <si>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</si>
  <si>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</si>
  <si>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</si>
  <si>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</si>
  <si>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</si>
  <si>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</si>
  <si>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</si>
  <si>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</si>
  <si>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</si>
  <si>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</si>
  <si>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</si>
  <si>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</si>
  <si>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</si>
  <si>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</si>
  <si>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</si>
  <si>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</si>
  <si>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</si>
  <si>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</si>
  <si>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</si>
  <si>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</si>
  <si>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</si>
  <si>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</si>
  <si>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</si>
  <si>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</si>
  <si>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</si>
  <si>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</si>
  <si>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</si>
  <si>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</si>
  <si>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</si>
  <si>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</si>
  <si>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</si>
  <si>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</si>
  <si>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</si>
  <si>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</si>
  <si>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</si>
  <si>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</si>
  <si>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</si>
  <si>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</si>
  <si>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</si>
  <si>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</si>
  <si>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</si>
  <si>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</si>
  <si>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</si>
  <si>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</si>
  <si>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</si>
  <si>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</si>
  <si>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</si>
  <si>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</si>
  <si>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</si>
  <si>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</si>
  <si>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</si>
  <si>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</si>
  <si>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</si>
  <si>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</si>
  <si>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</si>
  <si>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</si>
  <si>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</si>
  <si>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</si>
  <si>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</si>
  <si>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</si>
  <si>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</si>
  <si>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</si>
  <si>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</si>
  <si>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</si>
  <si>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</si>
  <si>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</si>
  <si>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</si>
  <si>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</si>
  <si>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</si>
  <si>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</si>
  <si>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</si>
  <si>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</si>
  <si>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</si>
  <si>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</si>
  <si>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</si>
  <si>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</si>
  <si>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</si>
  <si>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</si>
  <si>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</si>
  <si>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</si>
  <si>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</si>
  <si>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</si>
  <si>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</si>
  <si>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</si>
  <si>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</si>
  <si>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</si>
  <si>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</si>
  <si>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</si>
  <si>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</si>
  <si>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</si>
  <si>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</si>
  <si>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</si>
  <si>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</si>
  <si>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</si>
  <si>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</si>
  <si>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</si>
  <si>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</si>
  <si>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</si>
  <si>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</si>
  <si>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</si>
  <si>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</si>
  <si>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</si>
  <si>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</si>
  <si>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</si>
  <si>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</si>
  <si>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</si>
  <si>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</si>
  <si>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</si>
  <si>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</si>
  <si>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</si>
  <si>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</si>
  <si>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</si>
  <si>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</si>
  <si>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</si>
  <si>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</si>
  <si>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</si>
  <si>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</si>
  <si>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</si>
  <si>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</si>
  <si>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</si>
  <si>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</si>
  <si>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</si>
  <si>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</si>
  <si>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</si>
  <si>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</si>
  <si>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</si>
  <si>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</si>
  <si>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</si>
  <si>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</si>
  <si>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</si>
  <si>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</si>
  <si>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</si>
  <si>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</si>
  <si>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</si>
  <si>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</si>
  <si>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</si>
  <si>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</si>
  <si>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</si>
  <si>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</si>
  <si>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</si>
  <si>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</si>
  <si>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</si>
  <si>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</si>
  <si>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</si>
  <si>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</si>
  <si>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</si>
  <si>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</si>
  <si>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</si>
  <si>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</si>
  <si>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</si>
  <si>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</si>
  <si>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</si>
  <si>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</si>
  <si>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</si>
  <si>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</si>
  <si>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</si>
  <si>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</si>
  <si>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</si>
  <si>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</si>
  <si>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</si>
  <si>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</si>
  <si>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</si>
  <si>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</si>
  <si>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</si>
  <si>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</si>
  <si>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</si>
  <si>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</si>
  <si>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</si>
  <si>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</si>
  <si>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</si>
  <si>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</si>
  <si>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</si>
  <si>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</si>
  <si>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</si>
  <si>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</si>
  <si>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</si>
  <si>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</si>
  <si>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</si>
  <si>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</si>
  <si>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</si>
  <si>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</si>
  <si>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</si>
  <si>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</si>
  <si>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</si>
  <si>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</si>
  <si>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</si>
  <si>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</si>
  <si>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</si>
  <si>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</si>
  <si>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</si>
  <si>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</si>
  <si>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</si>
  <si>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</si>
  <si>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</si>
  <si>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</si>
  <si>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</si>
  <si>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</si>
  <si>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</si>
  <si>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</si>
  <si>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</si>
  <si>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</si>
  <si>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</si>
  <si>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</si>
  <si>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</si>
  <si>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</si>
  <si>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</si>
  <si>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</si>
  <si>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</si>
  <si>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</si>
  <si>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</si>
  <si>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</si>
  <si>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</si>
  <si>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</si>
  <si>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</si>
  <si>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</si>
  <si>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</si>
  <si>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</si>
  <si>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</si>
  <si>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</si>
  <si>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</si>
  <si>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</si>
  <si>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</si>
  <si>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</si>
  <si>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</si>
  <si>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</si>
  <si>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</si>
  <si>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</si>
  <si>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</si>
  <si>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</si>
  <si>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</si>
  <si>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</si>
  <si>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</si>
  <si>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</si>
  <si>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</si>
  <si>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</si>
  <si>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</si>
  <si>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</si>
  <si>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</si>
  <si>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</si>
  <si>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</si>
  <si>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</si>
  <si>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</si>
  <si>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</si>
  <si>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</si>
  <si>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</si>
  <si>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</si>
  <si>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</si>
  <si>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</si>
  <si>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</si>
  <si>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</si>
  <si>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</si>
  <si>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</si>
  <si>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</si>
  <si>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</si>
  <si>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</si>
  <si>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</si>
  <si>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</si>
  <si>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</si>
  <si>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</si>
  <si>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</si>
  <si>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</si>
  <si>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</si>
  <si>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</si>
  <si>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</si>
  <si>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</si>
  <si>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</si>
  <si>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</si>
  <si>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</si>
  <si>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</si>
  <si>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</si>
  <si>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</si>
  <si>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</si>
  <si>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</si>
  <si>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</si>
  <si>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</si>
  <si>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</si>
  <si>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</si>
  <si>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</si>
  <si>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</si>
  <si>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</si>
  <si>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</si>
  <si>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</si>
  <si>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</si>
  <si>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</si>
  <si>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</si>
  <si>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</si>
  <si>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</si>
  <si>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</si>
  <si>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</si>
  <si>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</si>
  <si>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</si>
  <si>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</si>
  <si>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</si>
  <si>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</si>
  <si>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</si>
  <si>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</si>
  <si>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</si>
  <si>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</si>
  <si>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</si>
  <si>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</si>
  <si>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</si>
  <si>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</si>
  <si>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</si>
  <si>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</si>
  <si>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</si>
  <si>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</si>
  <si>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</si>
  <si>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</si>
  <si>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</si>
  <si>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</si>
  <si>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</si>
  <si>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</si>
  <si>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</si>
  <si>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</si>
  <si>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</si>
  <si>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</si>
  <si>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</si>
  <si>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</si>
  <si>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</si>
  <si>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</si>
  <si>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</si>
  <si>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</si>
  <si>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</si>
  <si>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</si>
  <si>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</si>
  <si>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</si>
  <si>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</si>
  <si>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</si>
  <si>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</si>
  <si>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</si>
  <si>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</si>
  <si>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</si>
  <si>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</si>
  <si>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</si>
  <si>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</si>
  <si>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</si>
  <si>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</si>
  <si>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</si>
  <si>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</si>
  <si>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</si>
  <si>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</si>
  <si>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</si>
  <si>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</si>
  <si>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</si>
  <si>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</si>
  <si>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</si>
  <si>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</si>
  <si>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</si>
  <si>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</si>
  <si>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</si>
  <si>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</si>
  <si>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</si>
  <si>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</si>
  <si>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</si>
  <si>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</si>
  <si>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</si>
  <si>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</si>
  <si>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</si>
  <si>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</si>
  <si>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</si>
  <si>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</si>
  <si>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</si>
  <si>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</si>
  <si>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</si>
  <si>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</si>
  <si>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</si>
  <si>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</si>
  <si>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</si>
  <si>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</si>
  <si>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</si>
  <si>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</si>
  <si>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</si>
  <si>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</si>
  <si>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</si>
  <si>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</si>
  <si>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</si>
  <si>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</si>
  <si>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</si>
  <si>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</si>
  <si>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</si>
  <si>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</si>
  <si>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</si>
  <si>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</si>
  <si>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</si>
  <si>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</si>
  <si>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</si>
  <si>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</si>
  <si>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</si>
  <si>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</si>
  <si>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</si>
  <si>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</si>
  <si>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</si>
  <si>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</si>
  <si>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</si>
  <si>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</si>
  <si>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</si>
  <si>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</si>
  <si>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</si>
  <si>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</si>
  <si>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</si>
  <si>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</si>
  <si>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</si>
  <si>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</si>
  <si>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</si>
  <si>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</si>
  <si>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</si>
  <si>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</si>
  <si>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</si>
  <si>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</si>
  <si>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</si>
  <si>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</si>
  <si>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</si>
  <si>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</si>
  <si>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</si>
  <si>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</si>
  <si>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</si>
  <si>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</si>
  <si>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</si>
  <si>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</si>
  <si>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</si>
  <si>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</si>
  <si>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</si>
  <si>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</si>
  <si>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</si>
  <si>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</si>
  <si>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</si>
  <si>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</si>
  <si>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</si>
  <si>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</si>
  <si>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</si>
  <si>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</si>
  <si>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</si>
  <si>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</si>
  <si>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</si>
  <si>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</si>
  <si>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</si>
  <si>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</si>
  <si>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</si>
  <si>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</si>
  <si>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</si>
  <si>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</si>
  <si>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</si>
  <si>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</si>
  <si>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</si>
  <si>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</si>
  <si>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</si>
  <si>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</si>
  <si>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</si>
  <si>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</si>
  <si>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</si>
  <si>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</si>
  <si>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</si>
  <si>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</si>
  <si>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</si>
  <si>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</si>
  <si>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</si>
  <si>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</si>
  <si>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</si>
  <si>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</si>
  <si>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</si>
  <si>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</si>
  <si>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</si>
  <si>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</si>
  <si>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</si>
  <si>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</si>
  <si>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</si>
  <si>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</si>
  <si>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</si>
  <si>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</si>
  <si>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</si>
  <si>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</si>
  <si>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</si>
  <si>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</si>
  <si>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</si>
  <si>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</si>
  <si>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</si>
  <si>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</si>
  <si>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</si>
  <si>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</si>
  <si>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</si>
  <si>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</si>
  <si>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</si>
  <si>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</si>
  <si>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</si>
  <si>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</si>
  <si>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</si>
  <si>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</si>
  <si>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</si>
  <si>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</si>
  <si>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</si>
  <si>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</si>
  <si>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</si>
  <si>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</si>
  <si>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</si>
  <si>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</si>
  <si>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</si>
  <si>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</si>
  <si>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</si>
  <si>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</si>
  <si>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</si>
  <si>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</si>
  <si>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</si>
  <si>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</si>
  <si>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</si>
  <si>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</si>
  <si>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</si>
  <si>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</si>
  <si>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</si>
  <si>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</si>
  <si>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</si>
  <si>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</si>
  <si>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</si>
  <si>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</si>
  <si>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</si>
  <si>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</si>
  <si>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</si>
  <si>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</si>
  <si>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</si>
  <si>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</si>
  <si>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</si>
  <si>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</si>
  <si>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</si>
  <si>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</si>
  <si>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</si>
  <si>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</si>
  <si>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</si>
  <si>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</si>
  <si>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</si>
  <si>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</si>
  <si>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</si>
  <si>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</si>
  <si>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</si>
  <si>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</si>
  <si>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</si>
  <si>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</si>
  <si>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</si>
  <si>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</si>
  <si>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</si>
  <si>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</si>
  <si>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</si>
  <si>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</si>
  <si>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</si>
  <si>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</si>
  <si>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</si>
  <si>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</si>
  <si>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</si>
  <si>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</si>
  <si>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</si>
  <si>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</si>
  <si>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</si>
  <si>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</si>
  <si>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</si>
  <si>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</si>
  <si>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</si>
  <si>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</si>
  <si>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</si>
  <si>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</si>
  <si>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</si>
  <si>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</si>
  <si>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</si>
  <si>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</si>
  <si>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</si>
  <si>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</si>
  <si>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</si>
  <si>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</si>
  <si>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</si>
  <si>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</si>
  <si>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</si>
  <si>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</si>
  <si>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</si>
  <si>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</si>
  <si>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</si>
  <si>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</si>
  <si>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</si>
  <si>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</si>
  <si>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</si>
  <si>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</si>
  <si>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</si>
  <si>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</si>
  <si>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</si>
  <si>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</si>
  <si>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</si>
  <si>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</si>
  <si>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</si>
  <si>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</si>
  <si>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</si>
  <si>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</si>
  <si>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</si>
  <si>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</si>
  <si>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</si>
  <si>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</si>
  <si>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</si>
  <si>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</si>
  <si>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</si>
  <si>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</si>
  <si>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</si>
  <si>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</si>
  <si>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</si>
  <si>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</si>
  <si>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</si>
  <si>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</si>
  <si>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</si>
  <si>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</si>
  <si>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</si>
  <si>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</si>
  <si>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</si>
  <si>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</si>
  <si>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</si>
  <si>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</si>
  <si>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</si>
  <si>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</si>
  <si>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</si>
  <si>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</si>
  <si>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</si>
  <si>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</si>
  <si>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</si>
  <si>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</si>
  <si>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</si>
  <si>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</si>
  <si>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</si>
  <si>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</si>
  <si>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</si>
  <si>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</si>
  <si>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</si>
  <si>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</si>
  <si>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</si>
  <si>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</si>
  <si>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</si>
  <si>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</si>
  <si>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</si>
  <si>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</si>
  <si>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</si>
  <si>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</si>
  <si>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</si>
  <si>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</si>
  <si>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</si>
  <si>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</si>
  <si>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</si>
  <si>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</si>
  <si>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</si>
  <si>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</si>
  <si>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</si>
  <si>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</si>
  <si>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</si>
  <si>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</si>
  <si>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</si>
  <si>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</si>
  <si>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</si>
  <si>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</si>
  <si>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</si>
  <si>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</si>
  <si>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</si>
  <si>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</si>
  <si>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</si>
  <si>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</si>
  <si>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</si>
  <si>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</si>
  <si>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</si>
  <si>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</si>
  <si>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</si>
  <si>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</si>
  <si>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</si>
  <si>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</si>
  <si>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</si>
  <si>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</si>
  <si>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</si>
  <si>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</si>
  <si>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</si>
  <si>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</si>
  <si>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</si>
  <si>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</si>
  <si>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</si>
  <si>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</si>
  <si>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</si>
  <si>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</si>
  <si>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</si>
  <si>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</si>
  <si>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</si>
  <si>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</si>
  <si>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</si>
  <si>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</si>
  <si>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</si>
  <si>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</si>
  <si>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</si>
  <si>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</si>
  <si>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</si>
  <si>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</si>
  <si>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</si>
  <si>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</si>
  <si>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</si>
  <si>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</si>
  <si>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</si>
  <si>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</si>
  <si>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</si>
  <si>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</si>
  <si>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</si>
  <si>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</si>
  <si>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</si>
  <si>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</si>
  <si>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</si>
  <si>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</si>
  <si>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</si>
  <si>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</si>
  <si>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</si>
  <si>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</si>
  <si>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</si>
  <si>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</si>
  <si>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</si>
  <si>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</si>
  <si>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</si>
  <si>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</si>
  <si>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</si>
  <si>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</si>
  <si>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</si>
  <si>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</si>
  <si>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</si>
  <si>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</si>
  <si>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</si>
  <si>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</si>
  <si>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</si>
  <si>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</si>
  <si>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</si>
  <si>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</si>
  <si>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</si>
  <si>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</si>
  <si>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</si>
  <si>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</si>
  <si>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</si>
  <si>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</si>
  <si>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</si>
  <si>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</si>
  <si>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</si>
  <si>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</si>
  <si>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</si>
  <si>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</si>
  <si>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</si>
  <si>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</si>
  <si>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</si>
  <si>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</si>
  <si>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</si>
  <si>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</si>
  <si>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</si>
  <si>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</si>
  <si>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</si>
  <si>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</si>
  <si>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</si>
  <si>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</si>
  <si>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</si>
  <si>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</si>
  <si>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</si>
  <si>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</si>
  <si>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</si>
  <si>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</si>
  <si>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</si>
  <si>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</si>
  <si>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</si>
  <si>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</si>
  <si>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</si>
  <si>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</si>
  <si>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</si>
  <si>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</si>
  <si>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</si>
  <si>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</si>
  <si>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</si>
  <si>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</si>
  <si>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</si>
  <si>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</si>
  <si>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</si>
  <si>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</si>
  <si>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</si>
  <si>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</si>
  <si>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</si>
  <si>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</si>
  <si>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</si>
  <si>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</si>
  <si>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</si>
  <si>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</si>
  <si>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</si>
  <si>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</si>
  <si>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</si>
  <si>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</si>
  <si>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</si>
  <si>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</si>
  <si>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</si>
  <si>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</si>
  <si>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</si>
  <si>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</si>
  <si>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</si>
  <si>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</si>
  <si>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</si>
  <si>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</si>
  <si>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</si>
  <si>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</si>
  <si>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</si>
  <si>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</si>
  <si>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</si>
  <si>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</si>
  <si>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</si>
  <si>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</si>
  <si>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</si>
  <si>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</si>
  <si>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</si>
  <si>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</si>
  <si>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</si>
  <si>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</si>
  <si>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</si>
  <si>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</si>
  <si>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</si>
  <si>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</si>
  <si>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</si>
  <si>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</si>
  <si>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</si>
  <si>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</si>
  <si>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</si>
  <si>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</si>
  <si>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</si>
  <si>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</si>
  <si>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</si>
  <si>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</si>
  <si>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</si>
  <si>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</si>
  <si>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</si>
  <si>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</si>
  <si>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</si>
  <si>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</si>
  <si>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</si>
  <si>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</si>
  <si>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</si>
  <si>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</si>
  <si>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</si>
  <si>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</si>
  <si>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</si>
  <si>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</si>
  <si>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</si>
  <si>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</si>
  <si>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</si>
  <si>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</si>
  <si>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</si>
  <si>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</si>
  <si>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</si>
  <si>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</si>
  <si>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</si>
  <si>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</si>
  <si>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</si>
  <si>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</si>
  <si>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</si>
  <si>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</si>
  <si>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</si>
  <si>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</si>
  <si>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</si>
  <si>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</si>
  <si>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</si>
  <si>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</si>
  <si>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</si>
  <si>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</si>
  <si>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</si>
  <si>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</si>
  <si>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</si>
  <si>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</si>
  <si>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</si>
  <si>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</si>
  <si>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</si>
  <si>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</si>
  <si>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</si>
  <si>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</si>
  <si>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</si>
  <si>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</si>
  <si>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</si>
  <si>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</si>
  <si>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</si>
  <si>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</si>
  <si>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</si>
  <si>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</si>
  <si>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</si>
  <si>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</si>
  <si>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</si>
  <si>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</si>
  <si>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</si>
  <si>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</si>
  <si>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</si>
  <si>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</si>
  <si>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</si>
  <si>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</si>
  <si>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</si>
  <si>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</si>
  <si>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</si>
  <si>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</si>
  <si>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</si>
  <si>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</si>
  <si>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</si>
  <si>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</si>
  <si>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</si>
  <si>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</si>
  <si>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</si>
  <si>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</si>
  <si>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</si>
  <si>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</si>
  <si>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</si>
  <si>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</si>
  <si>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</si>
  <si>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</si>
  <si>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</si>
  <si>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</si>
  <si>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</si>
  <si>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</si>
  <si>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</si>
  <si>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</si>
  <si>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</si>
  <si>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</si>
  <si>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</si>
  <si>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</si>
  <si>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</si>
  <si>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</si>
  <si>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</si>
  <si>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</si>
  <si>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</si>
  <si>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</si>
  <si>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</si>
  <si>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</si>
  <si>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</si>
  <si>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</si>
  <si>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</si>
  <si>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</si>
  <si>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</si>
  <si>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</si>
  <si>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</si>
  <si>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</si>
  <si>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</si>
  <si>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</si>
  <si>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</si>
  <si>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</si>
  <si>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</si>
  <si>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</si>
  <si>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</si>
  <si>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</si>
  <si>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</si>
  <si>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</si>
  <si>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</si>
  <si>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</si>
  <si>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</si>
  <si>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</si>
  <si>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</si>
  <si>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</si>
  <si>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</si>
  <si>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</si>
  <si>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</si>
  <si>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</si>
  <si>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</si>
  <si>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</si>
  <si>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</si>
  <si>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</si>
  <si>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</si>
  <si>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</si>
  <si>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</si>
  <si>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</si>
  <si>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</si>
  <si>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</si>
  <si>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</si>
  <si>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</si>
  <si>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</si>
  <si>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</si>
  <si>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</si>
  <si>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</si>
  <si>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</si>
  <si>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</si>
  <si>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</si>
  <si>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</si>
  <si>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</si>
  <si>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</si>
  <si>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</si>
  <si>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</si>
  <si>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</si>
  <si>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</si>
  <si>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</si>
  <si>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</si>
  <si>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</si>
  <si>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</si>
  <si>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</si>
  <si>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</si>
  <si>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</si>
  <si>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</si>
  <si>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</si>
  <si>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</si>
  <si>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</si>
  <si>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</si>
  <si>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</si>
  <si>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</si>
  <si>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</si>
  <si>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</si>
  <si>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</si>
  <si>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</si>
  <si>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</si>
  <si>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</si>
  <si>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</si>
  <si>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</si>
  <si>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</si>
  <si>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</si>
  <si>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</si>
  <si>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</si>
  <si>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</si>
  <si>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</si>
  <si>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</si>
  <si>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</si>
  <si>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</si>
  <si>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</si>
  <si>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</si>
  <si>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</si>
  <si>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</si>
  <si>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</si>
  <si>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</si>
  <si>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</si>
  <si>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</si>
  <si>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</si>
  <si>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</si>
  <si>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</si>
  <si>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</si>
  <si>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</si>
  <si>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</si>
  <si>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</si>
  <si>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</si>
  <si>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</si>
  <si>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</si>
  <si>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</si>
  <si>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</si>
  <si>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</si>
  <si>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</si>
  <si>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</si>
  <si>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</si>
  <si>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</si>
  <si>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</si>
  <si>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</si>
  <si>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</si>
  <si>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</si>
  <si>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</si>
  <si>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</si>
  <si>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</si>
  <si>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</si>
  <si>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</si>
  <si>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</si>
  <si>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</si>
  <si>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</si>
  <si>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</si>
  <si>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</si>
  <si>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</si>
  <si>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</si>
  <si>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</si>
  <si>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</si>
  <si>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</si>
  <si>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</si>
  <si>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</si>
  <si>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</si>
  <si>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</si>
  <si>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</si>
  <si>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</si>
  <si>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</si>
  <si>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</si>
  <si>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</si>
  <si>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</si>
  <si>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</si>
  <si>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</si>
  <si>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</si>
  <si>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</si>
  <si>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</si>
  <si>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</si>
  <si>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</si>
  <si>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</si>
  <si>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</si>
  <si>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</si>
  <si>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</si>
  <si>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</si>
  <si>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</si>
  <si>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</si>
  <si>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</si>
  <si>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</si>
  <si>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</si>
  <si>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</si>
  <si>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</si>
  <si>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</si>
  <si>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</si>
  <si>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</si>
  <si>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</si>
  <si>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</si>
  <si>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</si>
  <si>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</si>
  <si>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</si>
  <si>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</si>
  <si>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</si>
  <si>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</si>
  <si>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</si>
  <si>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</si>
  <si>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</si>
  <si>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</si>
  <si>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</si>
  <si>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</si>
  <si>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</si>
  <si>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</si>
  <si>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</si>
  <si>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</si>
  <si>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</si>
  <si>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</si>
  <si>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</si>
  <si>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</si>
  <si>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</si>
  <si>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</si>
  <si>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</si>
  <si>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</si>
  <si>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</si>
  <si>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</si>
  <si>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</si>
  <si>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</si>
  <si>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</si>
  <si>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</si>
  <si>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</si>
  <si>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</si>
  <si>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</si>
  <si>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</si>
  <si>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</si>
  <si>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</si>
  <si>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</si>
  <si>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</si>
  <si>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</si>
  <si>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</si>
  <si>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</si>
  <si>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</si>
  <si>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</si>
  <si>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</si>
  <si>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</si>
  <si>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</si>
  <si>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</si>
  <si>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</si>
  <si>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</si>
  <si>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</si>
  <si>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</si>
  <si>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</si>
  <si>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</si>
  <si>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</si>
  <si>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</si>
  <si>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</si>
  <si>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</si>
  <si>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</si>
  <si>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</si>
  <si>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</si>
  <si>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</si>
  <si>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</si>
  <si>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</si>
  <si>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</si>
  <si>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</si>
  <si>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</si>
  <si>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</si>
  <si>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</si>
  <si>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</si>
  <si>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</si>
  <si>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</si>
  <si>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</si>
  <si>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</si>
  <si>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</si>
  <si>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</si>
  <si>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</si>
  <si>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</si>
  <si>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</si>
  <si>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</si>
  <si>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</si>
  <si>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</si>
  <si>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</si>
  <si>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</si>
  <si>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</si>
  <si>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</si>
  <si>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</si>
  <si>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</si>
  <si>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</si>
  <si>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</si>
  <si>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</si>
  <si>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</si>
  <si>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</si>
  <si>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</si>
  <si>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</si>
  <si>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</si>
  <si>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</si>
  <si>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</si>
  <si>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</si>
  <si>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</si>
  <si>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</si>
  <si>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</si>
  <si>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</si>
  <si>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</si>
  <si>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</si>
  <si>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</si>
  <si>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</si>
  <si>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</si>
  <si>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</si>
  <si>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</si>
  <si>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</si>
  <si>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</si>
  <si>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</si>
  <si>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</si>
  <si>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</si>
  <si>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</si>
  <si>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</si>
  <si>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</si>
  <si>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</si>
  <si>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</si>
  <si>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</si>
  <si>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</si>
  <si>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</si>
  <si>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</si>
  <si>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</si>
  <si>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</si>
  <si>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</si>
  <si>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</si>
  <si>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</si>
  <si>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</si>
  <si>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</si>
  <si>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</si>
  <si>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</si>
  <si>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</si>
  <si>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</si>
  <si>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</si>
  <si>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</si>
  <si>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</si>
  <si>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</si>
  <si>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</si>
  <si>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</si>
  <si>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</si>
  <si>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</si>
  <si>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</si>
  <si>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</si>
  <si>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</si>
  <si>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</si>
  <si>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</si>
  <si>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</si>
  <si>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</si>
  <si>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</si>
  <si>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</si>
  <si>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</si>
  <si>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</si>
  <si>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</si>
  <si>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</si>
  <si>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</si>
  <si>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</si>
  <si>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</si>
  <si>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</si>
  <si>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</si>
  <si>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</si>
  <si>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</si>
  <si>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</si>
  <si>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</si>
  <si>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</si>
  <si>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</si>
  <si>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</si>
  <si>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</si>
  <si>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</si>
  <si>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</si>
  <si>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</si>
  <si>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</si>
  <si>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</si>
  <si>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</si>
  <si>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</si>
  <si>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</si>
  <si>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</si>
  <si>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</si>
  <si>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</si>
  <si>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</si>
  <si>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</si>
  <si>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</si>
  <si>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</si>
  <si>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</si>
  <si>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</si>
  <si>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</si>
  <si>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</si>
  <si>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</si>
  <si>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</si>
  <si>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</si>
  <si>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</si>
  <si>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</si>
  <si>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</si>
  <si>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</si>
  <si>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</si>
  <si>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</si>
  <si>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</si>
  <si>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</si>
  <si>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</si>
  <si>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</si>
  <si>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</si>
  <si>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</si>
  <si>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</si>
  <si>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</si>
  <si>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</si>
  <si>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</si>
  <si>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</si>
  <si>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</si>
  <si>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</si>
  <si>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</si>
  <si>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</si>
  <si>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</si>
  <si>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</si>
  <si>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</si>
  <si>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</si>
  <si>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</si>
  <si>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</si>
  <si>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</si>
  <si>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</si>
  <si>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</si>
  <si>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</si>
  <si>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</si>
  <si>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</si>
  <si>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</si>
  <si>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</si>
  <si>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</si>
  <si>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</si>
  <si>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</si>
  <si>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</si>
  <si>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</si>
  <si>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</si>
  <si>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</si>
  <si>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</si>
  <si>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</si>
  <si>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</si>
  <si>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</si>
  <si>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</si>
  <si>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</si>
  <si>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</si>
  <si>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</si>
  <si>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</si>
  <si>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</si>
  <si>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</si>
  <si>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</si>
  <si>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</si>
  <si>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</si>
  <si>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</si>
  <si>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</si>
  <si>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</si>
  <si>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</si>
  <si>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</si>
  <si>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</si>
  <si>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</si>
  <si>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</si>
  <si>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</si>
  <si>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</si>
  <si>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</si>
  <si>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</si>
  <si>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</si>
  <si>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</si>
  <si>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</si>
  <si>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</si>
  <si>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</si>
  <si>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</si>
  <si>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</si>
  <si>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</si>
  <si>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</si>
  <si>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</si>
  <si>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</si>
  <si>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</si>
  <si>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</si>
  <si>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</si>
  <si>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</si>
  <si>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</si>
  <si>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</si>
  <si>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</si>
  <si>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</si>
  <si>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</si>
  <si>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</si>
  <si>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</si>
  <si>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</si>
  <si>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</si>
  <si>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</si>
  <si>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</si>
  <si>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</si>
  <si>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</si>
  <si>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</si>
  <si>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</si>
  <si>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</si>
  <si>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</si>
  <si>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</si>
  <si>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</si>
  <si>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</si>
  <si>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</si>
  <si>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</si>
  <si>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</si>
  <si>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</si>
  <si>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</si>
  <si>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</si>
  <si>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</si>
  <si>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</si>
  <si>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</si>
  <si>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</si>
  <si>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</si>
  <si>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</si>
  <si>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</si>
  <si>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</si>
  <si>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</si>
  <si>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</si>
  <si>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</si>
  <si>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</si>
  <si>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</si>
  <si>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</si>
  <si>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</si>
  <si>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</si>
  <si>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</si>
  <si>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</si>
  <si>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</si>
  <si>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</si>
  <si>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</si>
  <si>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</si>
  <si>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</si>
  <si>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</si>
  <si>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</si>
  <si>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</si>
  <si>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</si>
  <si>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</si>
  <si>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</si>
  <si>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</si>
  <si>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</si>
  <si>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</si>
  <si>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</si>
  <si>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</si>
  <si>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</si>
  <si>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</si>
  <si>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</si>
  <si>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</si>
  <si>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</si>
  <si>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</si>
  <si>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</si>
  <si>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</si>
  <si>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</si>
  <si>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</si>
  <si>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</si>
  <si>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</si>
  <si>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</si>
  <si>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</si>
  <si>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</si>
  <si>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</si>
  <si>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</si>
  <si>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</si>
  <si>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</si>
  <si>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</si>
  <si>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</si>
  <si>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</si>
  <si>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</si>
  <si>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</si>
  <si>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</si>
  <si>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</si>
  <si>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</si>
  <si>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</si>
  <si>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</si>
  <si>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</si>
  <si>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</si>
  <si>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</si>
  <si>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</si>
  <si>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</si>
  <si>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</si>
  <si>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</si>
  <si>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</si>
  <si>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</si>
  <si>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</si>
  <si>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</si>
  <si>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</si>
  <si>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</si>
  <si>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</si>
  <si>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</si>
  <si>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</si>
  <si>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</si>
  <si>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</si>
  <si>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</si>
  <si>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</si>
  <si>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</si>
  <si>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</si>
  <si>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</si>
  <si>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</si>
  <si>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</si>
  <si>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</si>
  <si>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</si>
  <si>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</si>
  <si>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</si>
  <si>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</si>
  <si>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</si>
  <si>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</si>
  <si>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</si>
  <si>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</si>
  <si>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</si>
  <si>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</si>
  <si>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</si>
  <si>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</si>
  <si>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</si>
  <si>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</si>
  <si>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</si>
  <si>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</si>
  <si>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</si>
  <si>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</si>
  <si>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</si>
  <si>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</si>
  <si>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</si>
  <si>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</si>
  <si>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</si>
  <si>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</si>
  <si>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</si>
  <si>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</si>
  <si>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</si>
  <si>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</si>
  <si>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</si>
  <si>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</si>
  <si>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</si>
  <si>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</si>
  <si>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</si>
  <si>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</si>
  <si>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</si>
  <si>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</si>
  <si>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</si>
  <si>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</si>
  <si>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</si>
  <si>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</si>
  <si>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</si>
  <si>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</si>
  <si>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</si>
  <si>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</si>
  <si>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</si>
  <si>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</si>
  <si>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</si>
  <si>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</si>
  <si>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</si>
  <si>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</si>
  <si>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</si>
  <si>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</si>
  <si>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</si>
  <si>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</si>
  <si>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</si>
  <si>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</si>
  <si>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</si>
  <si>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</si>
  <si>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</si>
  <si>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</si>
  <si>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</si>
  <si>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</si>
  <si>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</si>
  <si>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</si>
  <si>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</si>
  <si>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</si>
  <si>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</si>
  <si>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</si>
  <si>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</si>
  <si>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</si>
  <si>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</si>
  <si>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</si>
  <si>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</si>
  <si>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</si>
  <si>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</si>
  <si>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</si>
  <si>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</si>
  <si>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</si>
  <si>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</si>
  <si>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</si>
  <si>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</si>
  <si>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</si>
  <si>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</si>
  <si>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</si>
  <si>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</si>
  <si>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</si>
  <si>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</si>
  <si>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</si>
  <si>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</si>
  <si>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</si>
  <si>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</si>
  <si>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</si>
  <si>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</si>
  <si>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</si>
  <si>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</si>
  <si>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</si>
  <si>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</si>
  <si>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</si>
  <si>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</si>
  <si>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</si>
  <si>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</si>
  <si>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</si>
  <si>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</si>
  <si>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</si>
  <si>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</si>
  <si>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</si>
  <si>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</si>
  <si>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</si>
  <si>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</si>
  <si>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</si>
  <si>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</si>
  <si>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</si>
  <si>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</si>
  <si>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</si>
  <si>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</si>
  <si>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</si>
  <si>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</si>
  <si>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</si>
  <si>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</si>
  <si>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</si>
  <si>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</si>
  <si>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</si>
  <si>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</si>
  <si>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</si>
  <si>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</si>
  <si>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</si>
  <si>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</si>
  <si>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</si>
  <si>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</si>
  <si>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</si>
  <si>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</si>
  <si>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</si>
  <si>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</si>
  <si>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</si>
  <si>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</si>
  <si>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</si>
  <si>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</si>
  <si>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</si>
  <si>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</si>
  <si>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</si>
  <si>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</si>
  <si>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</si>
  <si>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</si>
  <si>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</si>
  <si>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</si>
  <si>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</si>
  <si>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</si>
  <si>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</si>
  <si>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</si>
  <si>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</si>
  <si>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</si>
  <si>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</si>
  <si>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</si>
  <si>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</si>
  <si>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</si>
  <si>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</si>
  <si>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</si>
  <si>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</si>
  <si>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</si>
  <si>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</si>
  <si>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</si>
  <si>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</si>
  <si>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</si>
  <si>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</si>
  <si>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</si>
  <si>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</si>
  <si>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</si>
  <si>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</si>
  <si>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</si>
  <si>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</si>
  <si>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</si>
  <si>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</si>
  <si>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</si>
  <si>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</si>
  <si>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</si>
  <si>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</si>
  <si>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</si>
  <si>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</si>
  <si>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</si>
  <si>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</si>
  <si>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</si>
  <si>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</si>
  <si>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</si>
  <si>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</si>
  <si>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</si>
  <si>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</si>
  <si>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</si>
  <si>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</si>
  <si>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</si>
  <si>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</si>
  <si>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</si>
  <si>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</si>
  <si>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</si>
  <si>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</si>
  <si>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</si>
  <si>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</si>
  <si>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</si>
  <si>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</si>
  <si>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</si>
  <si>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</si>
  <si>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</si>
  <si>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</si>
  <si>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</si>
  <si>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</si>
  <si>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</si>
  <si>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</si>
  <si>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</si>
  <si>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</si>
  <si>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</si>
  <si>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</si>
  <si>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</si>
  <si>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</si>
  <si>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</si>
  <si>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</si>
  <si>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</si>
  <si>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</si>
  <si>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</si>
  <si>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</si>
  <si>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</si>
  <si>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</si>
  <si>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</si>
  <si>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</si>
  <si>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</si>
  <si>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</si>
  <si>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</si>
  <si>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</si>
  <si>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</si>
  <si>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</si>
  <si>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</si>
  <si>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</si>
  <si>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</si>
  <si>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</si>
  <si>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</si>
  <si>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</si>
  <si>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</si>
  <si>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</si>
  <si>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</si>
  <si>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</si>
  <si>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</si>
  <si>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</si>
  <si>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</si>
  <si>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</si>
  <si>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</si>
  <si>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</si>
  <si>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</si>
  <si>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</si>
  <si>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</si>
  <si>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</si>
  <si>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</si>
  <si>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</si>
  <si>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</si>
  <si>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</si>
  <si>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</si>
  <si>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</si>
  <si>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</si>
  <si>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</si>
  <si>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</si>
  <si>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</si>
  <si>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</si>
  <si>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</si>
  <si>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</si>
  <si>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</si>
  <si>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</si>
  <si>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</si>
  <si>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</si>
  <si>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</si>
  <si>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</si>
  <si>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</si>
  <si>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</si>
  <si>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</si>
  <si>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</si>
  <si>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</si>
  <si>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</si>
  <si>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</si>
  <si>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</si>
  <si>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</si>
  <si>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</si>
  <si>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</si>
  <si>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</si>
  <si>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</si>
  <si>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</si>
  <si>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</si>
  <si>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</si>
  <si>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</si>
  <si>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</si>
  <si>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</si>
  <si>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</si>
  <si>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</si>
  <si>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</si>
  <si>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</si>
  <si>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</si>
  <si>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</si>
  <si>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</si>
  <si>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</si>
  <si>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</si>
  <si>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</si>
  <si>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</si>
  <si>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</si>
  <si>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</si>
  <si>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</si>
  <si>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</si>
  <si>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</si>
  <si>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</si>
  <si>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</si>
  <si>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</si>
  <si>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</si>
  <si>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</si>
  <si>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</si>
  <si>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</si>
  <si>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</si>
  <si>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</si>
  <si>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</si>
  <si>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</si>
  <si>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</si>
  <si>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</si>
  <si>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</si>
  <si>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</si>
  <si>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</si>
  <si>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</si>
  <si>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</si>
  <si>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</si>
  <si>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</si>
  <si>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</si>
  <si>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</si>
  <si>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</si>
  <si>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</si>
  <si>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</si>
  <si>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</si>
  <si>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</si>
  <si>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</si>
  <si>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</si>
  <si>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</si>
  <si>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</si>
  <si>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</si>
  <si>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</si>
  <si>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</si>
  <si>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</si>
  <si>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</si>
  <si>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</si>
  <si>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</si>
  <si>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</si>
  <si>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</si>
  <si>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</si>
  <si>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</si>
  <si>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</si>
  <si>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</si>
  <si>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</si>
  <si>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</si>
  <si>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</si>
  <si>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</si>
  <si>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</si>
  <si>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</si>
  <si>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</si>
  <si>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</si>
  <si>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</si>
  <si>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</si>
  <si>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</si>
  <si>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</si>
  <si>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</si>
  <si>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</si>
  <si>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</si>
  <si>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</si>
  <si>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</si>
  <si>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</si>
  <si>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</si>
  <si>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</si>
  <si>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</si>
  <si>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</si>
  <si>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</si>
  <si>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</si>
  <si>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</si>
  <si>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</si>
  <si>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</si>
  <si>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</si>
  <si>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</si>
  <si>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</si>
  <si>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</si>
  <si>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</si>
  <si>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</si>
  <si>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</si>
  <si>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</si>
  <si>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</si>
  <si>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</si>
  <si>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</si>
  <si>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</si>
  <si>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</si>
  <si>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</si>
  <si>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</si>
  <si>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</si>
  <si>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</si>
  <si>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</si>
  <si>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</si>
  <si>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</si>
  <si>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</si>
  <si>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</si>
  <si>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</si>
  <si>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</si>
  <si>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</si>
  <si>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</si>
  <si>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</si>
  <si>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</si>
  <si>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</si>
  <si>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</si>
  <si>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</si>
  <si>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</si>
  <si>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</si>
  <si>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</si>
  <si>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</si>
  <si>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</si>
  <si>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</si>
  <si>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</si>
  <si>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</si>
  <si>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</si>
  <si>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</si>
  <si>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</si>
  <si>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</si>
  <si>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</si>
  <si>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</si>
  <si>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</si>
  <si>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</si>
  <si>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</si>
  <si>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</si>
  <si>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</si>
  <si>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</si>
  <si>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</si>
  <si>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</si>
  <si>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</si>
  <si>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</si>
  <si>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</si>
  <si>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</si>
  <si>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</si>
  <si>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</si>
  <si>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</si>
  <si>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</si>
  <si>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</si>
  <si>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</si>
  <si>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</si>
  <si>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</si>
  <si>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</si>
  <si>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</si>
  <si>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</si>
  <si>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</si>
  <si>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</si>
  <si>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</si>
  <si>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</si>
  <si>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</si>
  <si>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</si>
  <si>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</si>
  <si>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</si>
  <si>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</si>
  <si>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</si>
  <si>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</si>
  <si>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</si>
  <si>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</si>
  <si>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</si>
  <si>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</si>
  <si>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</si>
  <si>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</si>
  <si>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</si>
  <si>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</si>
  <si>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</si>
  <si>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</si>
  <si>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</si>
  <si>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</si>
  <si>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</si>
  <si>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</si>
  <si>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</si>
  <si>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</si>
  <si>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</si>
  <si>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</si>
  <si>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</si>
  <si>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</si>
  <si>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</si>
  <si>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</si>
  <si>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</si>
  <si>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</si>
  <si>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</si>
  <si>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</si>
  <si>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</si>
  <si>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</si>
  <si>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</si>
  <si>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</si>
  <si>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</si>
  <si>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</si>
  <si>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</si>
  <si>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</si>
  <si>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</si>
  <si>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</si>
  <si>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</si>
  <si>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</si>
  <si>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</si>
  <si>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</si>
  <si>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</si>
  <si>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</si>
  <si>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</si>
  <si>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</si>
  <si>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</si>
  <si>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</si>
  <si>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</si>
  <si>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</si>
  <si>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</si>
  <si>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</si>
  <si>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</si>
  <si>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</si>
  <si>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</si>
  <si>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</si>
  <si>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</si>
  <si>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</si>
  <si>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</si>
  <si>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</si>
  <si>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</si>
  <si>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</si>
  <si>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</si>
  <si>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</si>
  <si>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</si>
  <si>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</si>
  <si>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</si>
  <si>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</si>
  <si>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</si>
  <si>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</si>
  <si>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</si>
  <si>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</si>
  <si>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</si>
  <si>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</si>
  <si>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</si>
  <si>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</si>
  <si>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</si>
  <si>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</si>
  <si>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</si>
  <si>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</si>
  <si>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</si>
  <si>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</si>
  <si>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</si>
  <si>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</si>
  <si>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</si>
  <si>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</si>
  <si>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</si>
  <si>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</si>
  <si>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</si>
  <si>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</si>
  <si>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</si>
  <si>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</si>
  <si>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</si>
  <si>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</si>
  <si>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</si>
  <si>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</si>
  <si>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</si>
  <si>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</si>
  <si>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</si>
  <si>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</si>
  <si>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</si>
  <si>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</si>
  <si>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</si>
  <si>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</si>
  <si>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</si>
  <si>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</si>
  <si>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</si>
  <si>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</si>
  <si>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</si>
  <si>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</si>
  <si>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</si>
  <si>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</si>
  <si>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</si>
  <si>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</si>
  <si>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</si>
  <si>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</si>
  <si>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</si>
  <si>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</si>
  <si>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</si>
  <si>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</si>
  <si>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</si>
  <si>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</si>
  <si>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</si>
  <si>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</si>
  <si>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</si>
  <si>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</si>
  <si>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</si>
  <si>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</si>
  <si>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</si>
  <si>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</si>
  <si>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</si>
  <si>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</si>
  <si>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</si>
  <si>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</si>
  <si>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</si>
  <si>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</si>
  <si>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</si>
  <si>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</si>
  <si>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</si>
  <si>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</si>
  <si>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</si>
  <si>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</si>
  <si>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</si>
  <si>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</si>
  <si>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</si>
  <si>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</si>
  <si>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</si>
  <si>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</si>
  <si>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</si>
  <si>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</si>
  <si>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</si>
  <si>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</si>
  <si>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</si>
  <si>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</si>
  <si>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</si>
  <si>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</si>
  <si>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</si>
  <si>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</si>
  <si>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</si>
  <si>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</si>
  <si>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</si>
  <si>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</si>
  <si>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</si>
  <si>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</si>
  <si>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</si>
  <si>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</si>
  <si>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</si>
  <si>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</si>
  <si>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</si>
  <si>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</si>
  <si>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</si>
  <si>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</si>
  <si>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</si>
  <si>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</si>
  <si>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</si>
  <si>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</si>
  <si>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</si>
  <si>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</si>
  <si>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</si>
  <si>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</si>
  <si>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</si>
  <si>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</si>
  <si>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</si>
  <si>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</si>
  <si>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</si>
  <si>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</si>
  <si>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</si>
  <si>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</si>
  <si>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</si>
  <si>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</si>
  <si>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</si>
  <si>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</si>
  <si>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</si>
  <si>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</si>
  <si>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</si>
  <si>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</si>
  <si>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</si>
  <si>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</si>
  <si>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</si>
  <si>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</si>
  <si>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</si>
  <si>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</si>
  <si>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</si>
  <si>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</si>
  <si>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</si>
  <si>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</si>
  <si>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</si>
  <si>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</si>
  <si>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</si>
  <si>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</si>
  <si>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</si>
  <si>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</si>
  <si>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</si>
  <si>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</si>
  <si>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</si>
  <si>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</si>
  <si>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</si>
  <si>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</si>
  <si>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</si>
  <si>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</si>
  <si>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</si>
  <si>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</si>
  <si>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</si>
  <si>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</si>
  <si>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</si>
  <si>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</si>
  <si>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</si>
  <si>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</si>
  <si>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</si>
  <si>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</si>
  <si>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</si>
  <si>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</si>
  <si>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</si>
  <si>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</si>
  <si>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</si>
  <si>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</si>
  <si>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</si>
  <si>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</si>
  <si>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</si>
  <si>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</si>
  <si>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</si>
  <si>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</si>
  <si>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</si>
  <si>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</si>
  <si>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</si>
  <si>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</si>
  <si>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</si>
  <si>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</si>
  <si>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</si>
  <si>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</si>
  <si>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</si>
  <si>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</si>
  <si>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</si>
  <si>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</si>
  <si>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</si>
  <si>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</si>
  <si>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</si>
  <si>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</si>
  <si>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</si>
  <si>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</si>
  <si>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</si>
  <si>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</si>
  <si>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</si>
  <si>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</si>
  <si>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</si>
  <si>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</si>
  <si>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</si>
  <si>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</si>
  <si>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</si>
  <si>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</si>
  <si>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</si>
  <si>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</si>
  <si>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</si>
  <si>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</si>
  <si>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</si>
  <si>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</si>
  <si>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</si>
  <si>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</si>
  <si>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</si>
  <si>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</si>
  <si>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</si>
  <si>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</si>
  <si>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</si>
  <si>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</si>
  <si>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</si>
  <si>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</si>
  <si>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</si>
  <si>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</si>
  <si>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</si>
  <si>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</si>
  <si>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</si>
  <si>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</si>
  <si>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</si>
  <si>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</si>
  <si>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</si>
  <si>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</si>
  <si>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</si>
  <si>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</si>
  <si>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</si>
  <si>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</si>
  <si>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</si>
  <si>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</si>
  <si>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</si>
  <si>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</si>
  <si>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</si>
  <si>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</si>
  <si>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</si>
  <si>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</si>
  <si>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</si>
  <si>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</si>
  <si>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</si>
  <si>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</si>
  <si>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</si>
  <si>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</si>
  <si>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</si>
  <si>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</si>
  <si>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</si>
  <si>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</si>
  <si>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</si>
  <si>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</si>
  <si>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</si>
  <si>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</si>
  <si>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</si>
  <si>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</si>
  <si>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</si>
  <si>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</si>
  <si>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</si>
  <si>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</si>
  <si>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</si>
  <si>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</si>
  <si>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</si>
  <si>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</si>
  <si>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</si>
  <si>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</si>
  <si>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</si>
  <si>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</si>
  <si>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</si>
  <si>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</si>
  <si>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</si>
  <si>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</si>
  <si>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</si>
  <si>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</si>
  <si>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</si>
  <si>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</si>
  <si>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</si>
  <si>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</si>
  <si>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</si>
  <si>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</si>
  <si>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</si>
  <si>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</si>
  <si>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</si>
  <si>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</si>
  <si>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</si>
  <si>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</si>
  <si>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</si>
  <si>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</si>
  <si>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</si>
  <si>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</si>
  <si>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</si>
  <si>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</si>
  <si>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</si>
  <si>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</si>
  <si>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</si>
  <si>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</si>
  <si>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</si>
  <si>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</si>
  <si>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</si>
  <si>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</si>
  <si>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</si>
  <si>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</si>
  <si>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</si>
  <si>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</si>
  <si>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</si>
  <si>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</si>
  <si>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</si>
  <si>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</si>
  <si>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</si>
  <si>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</si>
  <si>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</si>
  <si>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</si>
  <si>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</si>
  <si>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</si>
  <si>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</si>
  <si>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</si>
  <si>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</si>
  <si>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</si>
  <si>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</si>
  <si>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</si>
  <si>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</si>
  <si>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</si>
  <si>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</si>
  <si>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</si>
  <si>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</si>
  <si>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</si>
  <si>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</si>
  <si>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</si>
  <si>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</si>
  <si>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</si>
  <si>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</si>
  <si>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</si>
  <si>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</si>
  <si>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</si>
  <si>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</si>
  <si>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</si>
  <si>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</si>
  <si>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</si>
  <si>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</si>
  <si>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</si>
  <si>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</si>
  <si>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</si>
  <si>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</si>
  <si>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</si>
  <si>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</si>
  <si>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</si>
  <si>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</si>
  <si>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</si>
  <si>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</si>
  <si>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</si>
  <si>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</si>
  <si>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</si>
  <si>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</si>
  <si>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</si>
  <si>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</si>
  <si>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</si>
  <si>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</si>
  <si>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</si>
  <si>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</si>
  <si>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</si>
  <si>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</si>
  <si>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</si>
  <si>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</si>
  <si>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</si>
  <si>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</si>
  <si>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</si>
  <si>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</si>
  <si>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</si>
  <si>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</si>
  <si>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</si>
  <si>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</si>
  <si>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</si>
  <si>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</si>
  <si>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</si>
  <si>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</si>
  <si>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</si>
  <si>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</si>
  <si>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</si>
  <si>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</si>
  <si>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</si>
  <si>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</si>
  <si>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</si>
  <si>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</si>
  <si>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</si>
  <si>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</si>
  <si>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</si>
  <si>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</si>
  <si>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</si>
  <si>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</si>
  <si>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</si>
  <si>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</si>
  <si>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</si>
  <si>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</si>
  <si>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</si>
  <si>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</si>
  <si>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</si>
  <si>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</si>
  <si>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</si>
  <si>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</si>
  <si>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</si>
  <si>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</si>
  <si>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</si>
  <si>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</si>
  <si>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</si>
  <si>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</si>
  <si>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</si>
  <si>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</si>
  <si>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</si>
  <si>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</si>
  <si>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</si>
  <si>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</si>
  <si>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</si>
  <si>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</si>
  <si>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</si>
  <si>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</si>
  <si>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</si>
  <si>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</si>
  <si>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</si>
  <si>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</si>
  <si>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</si>
  <si>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</si>
  <si>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</si>
  <si>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</si>
  <si>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</si>
  <si>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</si>
  <si>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</si>
  <si>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</si>
  <si>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</si>
  <si>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</si>
  <si>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</si>
  <si>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</si>
  <si>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</si>
  <si>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</si>
  <si>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</si>
  <si>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</si>
  <si>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</si>
  <si>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</si>
  <si>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</si>
  <si>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</si>
  <si>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</si>
  <si>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</si>
  <si>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</si>
  <si>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</si>
  <si>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</si>
  <si>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</si>
  <si>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</si>
  <si>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</si>
  <si>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</si>
  <si>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</si>
  <si>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</si>
  <si>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</si>
  <si>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</si>
  <si>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</si>
  <si>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</si>
  <si>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</si>
  <si>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</si>
  <si>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</si>
  <si>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</si>
  <si>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</si>
  <si>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</si>
  <si>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</si>
  <si>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</si>
  <si>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</si>
  <si>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</si>
  <si>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</si>
  <si>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</si>
  <si>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</si>
  <si>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</si>
  <si>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</si>
  <si>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</si>
  <si>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</si>
  <si>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</si>
  <si>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</si>
  <si>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</si>
  <si>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</si>
  <si>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</si>
  <si>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</si>
  <si>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</si>
  <si>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</si>
  <si>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</si>
  <si>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</si>
  <si>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</si>
  <si>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</si>
  <si>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</si>
  <si>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</si>
  <si>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</si>
  <si>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</si>
  <si>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</si>
  <si>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</si>
  <si>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</si>
  <si>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</si>
  <si>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</si>
  <si>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</si>
  <si>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</si>
  <si>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</si>
  <si>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</si>
  <si>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</si>
  <si>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</si>
  <si>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</si>
  <si>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</si>
  <si>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</si>
  <si>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</si>
  <si>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</si>
  <si>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</si>
  <si>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</si>
  <si>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</si>
  <si>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</si>
  <si>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</si>
  <si>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</si>
  <si>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</si>
  <si>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</si>
  <si>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</si>
  <si>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</si>
  <si>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</si>
  <si>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</si>
  <si>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</si>
  <si>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</si>
  <si>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</si>
  <si>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</si>
  <si>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</si>
  <si>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</si>
  <si>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</si>
  <si>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</si>
  <si>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</si>
  <si>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</si>
  <si>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</si>
  <si>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</si>
  <si>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</si>
  <si>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</si>
  <si>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</si>
  <si>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</si>
  <si>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</si>
  <si>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</si>
  <si>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</si>
  <si>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</si>
  <si>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</si>
  <si>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</si>
  <si>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</si>
  <si>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</si>
  <si>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</si>
  <si>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</si>
  <si>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</si>
  <si>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</si>
  <si>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</si>
  <si>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</si>
  <si>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</si>
  <si>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</si>
  <si>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</si>
  <si>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</si>
  <si>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</si>
  <si>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</si>
  <si>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</si>
  <si>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</si>
  <si>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</si>
  <si>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</si>
  <si>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</si>
  <si>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</si>
  <si>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</si>
  <si>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</si>
  <si>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</si>
  <si>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</si>
  <si>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</si>
  <si>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</si>
  <si>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</si>
  <si>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</si>
  <si>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</si>
  <si>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</si>
  <si>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</si>
  <si>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</si>
  <si>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</si>
  <si>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</si>
  <si>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</si>
  <si>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</si>
  <si>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</si>
  <si>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</si>
  <si>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</si>
  <si>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</si>
  <si>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</si>
  <si>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</si>
  <si>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</si>
  <si>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</si>
  <si>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</si>
  <si>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</si>
  <si>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</si>
  <si>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</si>
  <si>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</si>
  <si>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</si>
  <si>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</si>
  <si>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</si>
  <si>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</si>
  <si>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</si>
  <si>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</si>
  <si>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</si>
  <si>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</si>
  <si>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</si>
  <si>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</si>
  <si>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</si>
  <si>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</si>
  <si>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</si>
  <si>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</si>
  <si>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</si>
  <si>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</si>
  <si>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</si>
  <si>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</si>
  <si>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</si>
  <si>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</si>
  <si>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</si>
  <si>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</si>
  <si>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</si>
  <si>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</si>
  <si>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</si>
  <si>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</si>
  <si>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</si>
  <si>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</si>
  <si>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</si>
  <si>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</si>
  <si>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</si>
  <si>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</si>
  <si>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</si>
  <si>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</si>
  <si>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</si>
  <si>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</si>
  <si>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</si>
  <si>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</si>
  <si>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</si>
  <si>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</si>
  <si>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</si>
  <si>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</si>
  <si>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</si>
  <si>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</si>
  <si>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</si>
  <si>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</si>
  <si>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</si>
  <si>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</si>
  <si>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</si>
  <si>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</si>
  <si>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</si>
  <si>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</si>
  <si>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</si>
  <si>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</si>
  <si>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</si>
  <si>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</si>
  <si>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</si>
  <si>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</si>
  <si>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</si>
  <si>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</si>
  <si>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</si>
  <si>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</si>
  <si>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</si>
  <si>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</si>
  <si>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</si>
  <si>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</si>
  <si>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</si>
  <si>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</si>
  <si>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</si>
  <si>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</si>
  <si>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</si>
  <si>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</si>
  <si>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</si>
  <si>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</si>
  <si>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</si>
  <si>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</si>
  <si>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</si>
  <si>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</si>
  <si>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</si>
  <si>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</si>
  <si>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</si>
  <si>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</si>
  <si>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</si>
  <si>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</si>
  <si>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</si>
  <si>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</si>
  <si>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</si>
  <si>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</si>
  <si>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</si>
  <si>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</si>
  <si>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</si>
  <si>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</si>
  <si>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</si>
  <si>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</si>
  <si>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</si>
  <si>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</si>
  <si>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</si>
  <si>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</si>
  <si>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</si>
  <si>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</si>
  <si>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</si>
  <si>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</si>
  <si>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</si>
  <si>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</si>
  <si>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</si>
  <si>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</si>
  <si>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</si>
  <si>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</si>
  <si>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</si>
  <si>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</si>
  <si>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</si>
  <si>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</si>
  <si>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</si>
  <si>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</si>
  <si>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</si>
  <si>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</si>
  <si>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</si>
  <si>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</si>
  <si>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</si>
  <si>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</si>
  <si>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</si>
  <si>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</si>
  <si>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</si>
  <si>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</si>
  <si>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</si>
  <si>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</si>
  <si>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</si>
  <si>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</si>
  <si>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</si>
  <si>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</si>
  <si>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</si>
  <si>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</si>
  <si>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</si>
  <si>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</si>
  <si>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</si>
  <si>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</si>
  <si>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</si>
  <si>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</si>
  <si>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</si>
  <si>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</si>
  <si>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</si>
  <si>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</si>
  <si>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</si>
  <si>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</si>
  <si>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</si>
  <si>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</si>
  <si>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</si>
  <si>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</si>
  <si>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</si>
  <si>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</si>
  <si>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</si>
  <si>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</si>
  <si>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</si>
  <si>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</si>
  <si>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</si>
  <si>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</si>
  <si>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</si>
  <si>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</si>
  <si>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</si>
  <si>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</si>
  <si>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</si>
  <si>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</si>
  <si>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</si>
  <si>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</si>
  <si>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</si>
  <si>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</si>
  <si>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</si>
  <si>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</si>
  <si>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</si>
  <si>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</si>
  <si>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</si>
  <si>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</si>
  <si>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</si>
  <si>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</si>
  <si>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</si>
  <si>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</si>
  <si>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</si>
  <si>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</si>
  <si>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</si>
  <si>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</si>
  <si>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</si>
  <si>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</si>
  <si>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</si>
  <si>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</si>
  <si>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</si>
  <si>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</si>
  <si>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</si>
  <si>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</si>
  <si>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</si>
  <si>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</si>
  <si>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</si>
  <si>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</si>
  <si>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</si>
  <si>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</si>
  <si>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</si>
  <si>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</si>
  <si>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</si>
  <si>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</si>
  <si>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</si>
  <si>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</si>
  <si>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</si>
  <si>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</si>
  <si>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</si>
  <si>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</si>
  <si>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</si>
  <si>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</si>
  <si>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</si>
  <si>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</si>
  <si>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</si>
  <si>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</si>
  <si>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</si>
  <si>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</si>
  <si>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</si>
  <si>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</si>
  <si>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</si>
  <si>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</si>
  <si>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</si>
  <si>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</si>
  <si>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</si>
  <si>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</si>
  <si>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</si>
  <si>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</si>
  <si>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</si>
  <si>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</si>
  <si>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</si>
  <si>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</si>
  <si>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</si>
  <si>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</si>
  <si>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</si>
  <si>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</si>
  <si>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</si>
  <si>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</si>
  <si>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</si>
  <si>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</si>
  <si>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</si>
  <si>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</si>
  <si>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</si>
  <si>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</si>
  <si>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</si>
  <si>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</si>
  <si>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</si>
  <si>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</si>
  <si>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</si>
  <si>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</si>
  <si>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</si>
  <si>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</si>
  <si>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</si>
  <si>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</si>
  <si>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</si>
  <si>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</si>
  <si>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</si>
  <si>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</si>
  <si>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</si>
  <si>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</si>
  <si>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</si>
  <si>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</si>
  <si>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</si>
  <si>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</si>
  <si>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</si>
  <si>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</si>
  <si>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</si>
  <si>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</si>
  <si>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</si>
  <si>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</si>
  <si>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</si>
  <si>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</si>
  <si>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</si>
  <si>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</si>
  <si>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</si>
  <si>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</si>
  <si>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</si>
  <si>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</si>
  <si>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</si>
  <si>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</si>
  <si>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</si>
  <si>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</si>
  <si>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</si>
  <si>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</si>
  <si>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</si>
  <si>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</si>
  <si>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</si>
  <si>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</si>
  <si>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</si>
  <si>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</si>
  <si>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</si>
  <si>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</si>
  <si>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</si>
  <si>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</si>
  <si>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</si>
  <si>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</si>
  <si>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</si>
  <si>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</si>
  <si>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</si>
  <si>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</si>
  <si>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</si>
  <si>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</si>
  <si>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</si>
  <si>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</si>
  <si>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</si>
  <si>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</si>
  <si>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</si>
  <si>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</si>
  <si>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</si>
  <si>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</si>
  <si>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</si>
  <si>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</si>
  <si>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</si>
  <si>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</si>
  <si>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</si>
  <si>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</si>
  <si>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</si>
  <si>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</si>
  <si>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</si>
  <si>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</si>
  <si>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</si>
  <si>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PCM-20251117-00001101
</t>
  </si>
  <si>
    <t>90 MIN</t>
  </si>
  <si>
    <t xml:space="preserve"> NO PCM </t>
  </si>
  <si>
    <t xml:space="preserve"> FALLPING // AT SITE AND CHECKING </t>
  </si>
  <si>
    <t xml:space="preserve"> PCM-20250215-00000830 </t>
  </si>
  <si>
    <t>LTE site still down and  site located in aramco area access issue need special permission</t>
  </si>
  <si>
    <t>PCM-20251117-00000903</t>
  </si>
  <si>
    <t xml:space="preserve">Access issue, Security stopped team at entrance and asked to wait sometime, then he will check </t>
  </si>
  <si>
    <t>PCM-20251117-00001029</t>
  </si>
  <si>
    <t>Flapping due to HT team on the way to check / 40 min</t>
  </si>
  <si>
    <t>PCM-20251117-00001061</t>
  </si>
  <si>
    <t xml:space="preserve">Access issue, facing access issue site located at family building </t>
  </si>
  <si>
    <t>PCM-20251117-00001129</t>
  </si>
  <si>
    <t>40 min</t>
  </si>
  <si>
    <t>PCM-20251117-00001139</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</si>
  <si>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</si>
  <si>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</si>
  <si>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</si>
  <si>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</si>
  <si>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</si>
  <si>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</si>
  <si>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</si>
  <si>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</si>
  <si>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</si>
  <si>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</si>
  <si>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ZTE module repaired and team dispatched estimated ETA 90 mins</t>
  </si>
  <si>
    <t>PCM-20251117-00001037</t>
  </si>
  <si>
    <t>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</si>
</sst>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27" fillId="7" borderId="8" xfId="0" applyFont="1" applyFill="1" applyBorder="1" applyAlignment="1">
      <alignment horizontal="center" vertical="center"/>
    </xf>
    <xf numFmtId="0" fontId="20" fillId="18" borderId="8" xfId="0" applyFont="1" applyFill="1" applyBorder="1" applyAlignment="1">
      <alignment horizontal="center" vertical="center" wrapText="1"/>
    </xf>
    <xf numFmtId="165" fontId="20" fillId="0" borderId="9" xfId="0" applyNumberFormat="1" applyFont="1" applyBorder="1" applyAlignment="1">
      <alignment horizontal="center" vertical="center"/>
    </xf>
    <xf numFmtId="0" fontId="20" fillId="2" borderId="8" xfId="0" applyFont="1" applyFill="1" applyBorder="1" applyAlignment="1">
      <alignment horizontal="center" vertical="center"/>
    </xf>
    <xf numFmtId="0" fontId="20" fillId="7" borderId="8" xfId="0" applyFont="1" applyFill="1" applyBorder="1" applyAlignment="1">
      <alignment horizontal="center" vertical="center"/>
    </xf>
    <xf numFmtId="0" fontId="20" fillId="0" borderId="9" xfId="0"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1" totalsRowShown="0" headerRowDxfId="157" dataDxfId="156" headerRowBorderDxfId="154" tableBorderDxfId="155" totalsRowBorderDxfId="153">
  <autoFilter ref="A1:CJ21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0" totalsRowShown="0" headerRowDxfId="64" dataDxfId="63" headerRowBorderDxfId="61" tableBorderDxfId="62">
  <autoFilter ref="A1:L9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6" totalsRowShown="0" headerRowDxfId="31" dataDxfId="30" headerRowBorderDxfId="28" tableBorderDxfId="29">
  <autoFilter ref="A1:L1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315.59502916666679</v>
      </c>
      <c r="H2" s="76">
        <v>45662.943402777775</v>
      </c>
      <c r="I2" s="59" t="str">
        <f>IFERROR(VLOOKUP(D2,DB!A:F,6,0),"")</f>
        <v>Generator-SG</v>
      </c>
      <c r="J2" s="59" t="str">
        <f>IFERROR(VLOOKUP(D2,DB!A:G,7,0),"")</f>
        <v>Dead</v>
      </c>
      <c r="K2" s="67" t="s">
        <v>39022</v>
      </c>
      <c r="L2" s="65" t="str">
        <f>IFERROR(VLOOKUP(D2,DB!A:I,9,0),"")</f>
        <v>Latis</v>
      </c>
    </row>
    <row r="3" spans="1:15" ht="15" customHeight="1">
      <c r="A3" s="129"/>
      <c r="B3" s="130" t="str">
        <f>IFERROR(VLOOKUP(D3,DB!A:K,11,0),"")</f>
        <v/>
      </c>
      <c r="C3" s="130"/>
      <c r="D3" s="130"/>
      <c r="E3" s="131"/>
      <c r="F3" s="128"/>
      <c r="G3" s="132">
        <f ca="1">IFERROR(NOW()-F3,"")</f>
        <v>45978.543455092593</v>
      </c>
      <c r="H3" s="128"/>
      <c r="I3" s="130" t="str">
        <f>IFERROR(VLOOKUP(D3,DB!A:F,6,0),"")</f>
        <v/>
      </c>
      <c r="J3" s="130" t="str">
        <f>IFERROR(VLOOKUP(D3,DB!A:G,7,0),"")</f>
        <v/>
      </c>
      <c r="K3" s="133"/>
      <c r="L3" s="134" t="str">
        <f>IFERROR(VLOOKUP(D3,DB!A:I,9,0),"")</f>
        <v/>
      </c>
    </row>
    <row r="4" spans="1:15" ht="15" customHeight="1">
      <c r="A4" s="129"/>
      <c r="B4" s="130" t="str">
        <f>IFERROR(VLOOKUP(D4,DB!A:K,11,0),"")</f>
        <v/>
      </c>
      <c r="C4" s="130"/>
      <c r="D4" s="130"/>
      <c r="E4" s="131"/>
      <c r="F4" s="128"/>
      <c r="G4" s="132">
        <f ca="1">IFERROR(NOW()-F4,"")</f>
        <v>45978.543455092593</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45978.543455092593</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45978.543455092593</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45978.543455092593</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45978.543455092593</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45978.543455092593</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45978.543455092593</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45978.543455092593</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45978.543455092593</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45978.543455092593</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45978.543455092593</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45978.543455092593</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45978.543455092593</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45978.543455092593</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45978.543455092593</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45978.543455092593</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45978.543455092593</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45978.543455092593</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45978.543455092593</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45978.543455092593</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45978.543455092593</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45978.543455092593</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45978.543455092593</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45978.543455092593</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45978.543455092593</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45978.543455092593</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45978.543455092593</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45978.543455092593</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45978.543455092593</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45978.543455092593</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45978.543455092593</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45978.543455092593</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45978.543455092593</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45978.543455092593</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45978.543455092593</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45978.543455092593</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45978.543455092593</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45978.543455092593</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45978.543455092593</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45978.543455092593</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45978.543455092593</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45978.543455092593</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45978.543455092593</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45978.543455092593</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45978.543455092593</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45978.543455092593</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45978.543455092593</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45978.543455092593</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45978.543455092593</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45978.543455092593</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45978.543455092593</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45978.543455092593</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45978.543455092593</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45978.543455092593</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45978.543455092593</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45978.543455092593</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45978.543455092593</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45978.543455092593</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45978.543455092593</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45978.543455092593</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45978.543455092593</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45978.543455092593</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45978.543455092593</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45978.543455092593</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45978.543455092593</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45978.543455092593</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45978.543455092593</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45978.543455092593</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45978.543455092593</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45978.543455092593</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45978.543455092593</v>
      </c>
      <c r="H74" s="128"/>
      <c r="I74" s="130" t="str">
        <f>IFERROR(VLOOKUP(D74,DB!A:F,6,0),"")</f>
        <v/>
      </c>
      <c r="J74" s="130" t="str">
        <f>IFERROR(VLOOKUP(D74,DB!A:G,7,0),"")</f>
        <v/>
      </c>
      <c r="K74" s="133"/>
      <c r="L74" s="134" t="str">
        <f>IFERROR(VLOOKUP(D74,DB!A:I,9,0),"")</f>
        <v/>
      </c>
    </row>
  </sheetData>
  <customSheetViews>
    <customSheetView guid="{F6042A99-DD27-4453-835D-0834D95730CC}" filter="1" showAutoFilter="1">
      <pageMargins left="0" right="0" top="0" bottom="0" header="0" footer="0"/>
      <autoFilter ref="B1:M1" xr:uid="{E7DC74F9-1920-4B38-9BC5-56B2BE0B9983}"/>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1"/>
  <sheetViews>
    <sheetView tabSelected="1" workbookViewId="0">
      <pane ySplit="4" topLeftCell="A5" activePane="bottomLeft" state="frozen"/>
      <selection pane="bottomLeft" activeCell="K9" sqref="K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6"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153.54361712963146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5">
        <v>45976.436342592591</v>
      </c>
      <c r="G4" s="105">
        <f ca="1">IFERROR(NOW()-F4,"-")</f>
        <v>2.1071125000016764</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38" t="s">
        <v>39107</v>
      </c>
      <c r="B5" s="18" t="str">
        <f>IFERROR(VLOOKUP(D5,DB!A:K,11,0),"")</f>
        <v>R2</v>
      </c>
      <c r="C5" s="18">
        <v>3</v>
      </c>
      <c r="D5" s="18" t="s">
        <v>24854</v>
      </c>
      <c r="E5" s="103" t="s">
        <v>39021</v>
      </c>
      <c r="F5" s="104">
        <v>45978.530104166668</v>
      </c>
      <c r="G5" s="105">
        <f ca="1">IFERROR(NOW()-F5,"-")</f>
        <v>1.3350925924896728E-2</v>
      </c>
      <c r="H5" s="135">
        <v>45978.52244212963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25138</v>
      </c>
      <c r="E6" s="103" t="s">
        <v>39021</v>
      </c>
      <c r="F6" s="104"/>
      <c r="G6" s="105">
        <f ca="1">IFERROR(NOW()-F6,"-")</f>
        <v>45978.543455092593</v>
      </c>
      <c r="H6" s="104">
        <v>45978.539606481485</v>
      </c>
      <c r="I6" s="18" t="str">
        <f>IFERROR(VLOOKUP(D6,DB!A:F,6,0),"")</f>
        <v>Generator-SG</v>
      </c>
      <c r="J6" s="18" t="str">
        <f>IFERROR(VLOOKUP(D6,DB!A:G,7,0),"")</f>
        <v>In progress</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45978.543455092593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45978.543455092593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45978.543455092593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45978.543455092593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45978.543455092593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45978.543455092593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45978.543455092593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45978.543455092593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45978.543455092593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45978.543455092593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45978.543455092593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45978.543455092593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45978.543455092593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45978.543455092593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45978.543455092593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45978.543455092593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45978.543455092593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45978.543455092593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45978.543455092593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45978.543455092593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45978.543455092593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45978.543455092593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45978.543455092593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45978.543455092593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45978.543455092593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45978.543455092593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45978.543455092593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45978.543455092593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45978.543455092593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45978.543455092593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45978.543455092593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45978.543455092593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45978.543455092593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45978.543455092593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45978.543455092593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45978.543455092593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45978.543455092593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45978.543455092593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45978.543455092593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45978.543455092593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45978.543455092593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45978.543455092593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45978.543455092593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45978.543455092593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45978.543455092593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45978.543455092593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45978.543455092593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45978.543455092593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45978.543455092593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45978.543455092593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45978.543455092593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45978.543455092593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45978.543455092593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45978.543455092593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45978.543455092593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45978.543455092593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45978.543455092593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45978.543455092593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45978.543455092593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45978.543455092593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45978.543455092593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45978.543455092593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45978.543455092593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45978.543455092593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45978.543455092593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45978.543455092593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45978.543455092593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45978.543455092593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45978.543455092593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45978.543455092593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45978.543455092593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45978.543455092593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45978.543455092593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45978.543455092593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45978.543455092593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45978.543455092593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45978.543455092593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45978.543455092593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45978.543455092593</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45978.543455092593</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45978.543455092593</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45978.543455092593</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45978.543455092593</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45978.543455092593</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45978.543455092593</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45978.543455092593</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45978.543455092593</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45978.543455092593</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45978.543455092593</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45978.543455092593</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45978.543455092593</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45978.543455092593</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45978.543455092593</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45978.543455092593</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45978.543455092593</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45978.543455092593</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45978.543455092593</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45978.543455092593</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45978.543455092593</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45978.543455092593</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45978.543455092593</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45978.543455092593</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45978.543455092593</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45978.543455092593</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45978.543455092593</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45978.543455092593</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45978.543455092593</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45978.543455092593</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45978.543455092593</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45978.543455092593</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45978.543455092593</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45978.543455092593</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45978.543455092593</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45978.543455092593</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45978.543455092593</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45978.543455092593</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45978.543455092593</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45978.543455092593</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45978.543455092593</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45978.543455092593</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45978.543455092593</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45978.543455092593</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45978.543455092593</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45978.543455092593</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45978.543455092593</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45978.543455092593</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45978.543455092593</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45978.543455092593</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45978.543455092593</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45978.543455092593</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45978.543455092593</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45978.543455092593</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45978.543455092593</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45978.543455092593</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45978.543455092593</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45978.543455092593</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45978.543455092593</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45978.543455092593</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45978.543455092593</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45978.543455092593</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45978.543455092593</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45978.543455092593</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45978.543455092593</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45978.543455092593</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45978.543455092593</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45978.543455092593</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45978.543455092593</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45978.543455092593</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45978.543455092593</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45978.543455092593</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45978.543455092593</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45978.543455092593</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45978.543455092593</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45978.543455092593</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45978.543455092593</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45978.543455092593</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45978.543455092593</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45978.543455092593</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45978.543455092593</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45978.543455092593</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45978.543455092593</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45978.543455092593</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45978.543455092593</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45978.543455092593</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45978.543455092593</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45978.543455092593</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45978.543455092593</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45978.543455092593</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45978.543455092593</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45978.543455092593</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45978.543455092593</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45978.543455092593</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45978.543455092593</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45978.543455092593</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45978.543455092593</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45978.543455092593</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45978.543455092593</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45978.543455092593</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45978.543455092593</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45978.543455092593</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45978.543455092593</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45978.543455092593</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45978.543455092593</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45978.543455092593</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45978.543455092593</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45978.543455092593</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45978.543455092593</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45978.543455092593</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45978.543455092593</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45978.543455092593</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45978.543455092593</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45978.543455092593</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45978.543455092593</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45978.543455092593</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45978.543455092593</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45978.543455092593</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45978.543455092593</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45978.543455092593</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45978.543455092593</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45978.543455092593</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45978.543455092593</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45978.543455092593</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45978.543455092593</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45978.543455092593</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45978.543455092593</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sheetData>
  <dataValidations count="2">
    <dataValidation allowBlank="1" showInputMessage="1" showErrorMessage="1" sqref="E1" xr:uid="{4D935161-CDD3-4592-B877-3FB59C99E142}"/>
    <dataValidation type="list" allowBlank="1" showInputMessage="1" showErrorMessage="1" sqref="E3:E2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0"/>
  <sheetViews>
    <sheetView workbookViewId="0">
      <selection activeCell="F7" sqref="F7"/>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45978.543455092593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45978.543455092593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45978.543455092593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45978.543455092593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45978.543455092593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45978.543455092593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45978.543455092593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45978.543455092593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45978.543455092593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45978.543455092593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45978.543455092593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45978.543455092593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45978.543455092593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45978.543455092593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45978.543455092593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45978.543455092593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45978.543455092593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45978.543455092593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45978.543455092593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45978.543455092593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45978.543455092593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45978.543455092593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45978.543455092593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45978.543455092593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45978.543455092593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45978.543455092593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45978.543455092593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45978.543455092593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45978.543455092593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45978.543455092593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45978.543455092593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45978.543455092593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45978.543455092593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45978.543455092593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45978.543455092593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45978.543455092593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45978.543455092593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45978.543455092593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45978.543455092593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45978.543455092593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45978.543455092593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45978.543455092593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45978.543455092593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45978.543455092593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45978.543455092593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45978.543455092593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45978.543455092593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45978.543455092593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45978.543455092593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45978.543455092593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45978.543455092593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45978.543455092593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45978.543455092593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45978.543455092593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45978.543455092593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45978.543455092593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45978.543455092593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45978.543455092593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45978.543455092593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45978.543455092593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45978.543455092593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45978.543455092593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45978.543455092593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45978.543455092593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45978.543455092593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45978.543455092593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45978.543455092593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45978.543455092593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45978.543455092593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45978.543455092593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45978.543455092593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45978.543455092593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45978.543455092593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45978.543455092593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45978.543455092593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45978.543455092593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45978.543455092593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45978.543455092593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45978.543455092593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45978.543455092593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45978.543455092593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45978.543455092593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45978.543455092593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45978.543455092593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45978.543455092593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45978.543455092593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45978.543455092593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45978.543455324078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45978.543455324078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45978.543455324078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45978.543455324078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45978.543455324078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45978.543455324078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45978.543455324078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45978.543455324078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45978.543455324078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45978.543455324078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45978.543455324078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45978.543455324078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45978.543455324078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45978.543455324078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45978.543455324078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45978.543455324078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45978.543455324078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45978.543455324078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45978.543455324078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45978.543455324078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45978.543455324078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45978.543455324078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45978.543455324078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45978.543455324078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45978.543455324078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45978.543455324078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45978.543455324078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45978.543455324078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45978.543455324078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45978.543455324078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45978.543455324078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45978.543455324078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45978.543455324078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45978.543455324078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45978.543455324078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45978.543455324078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45978.543455324078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45978.543455324078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45978.543455324078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45978.543455324078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45978.543455324078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45978.543455324078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45978.543455324078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45978.543455324078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45978.543455324078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45978.543455324078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45978.543455324078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45978.543455324078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45978.543455324078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45978.543455324078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45978.543455324078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45978.543455324078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45978.543455324078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45978.543455324078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45978.543455324078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45978.543455324078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45978.543455324078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45978.543455324078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45978.543455324078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45978.543455324078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45978.543455324078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45978.543455324078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45978.543455324078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45978.543455324078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45978.543455324078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45978.543455324078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45978.543455324078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45978.543455324078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45978.543455324078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45978.543455324078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45978.543455324078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45978.543455324078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45978.543455324078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45978.543455324078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45978.543455324078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45978.543455324078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45978.543455324078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45978.543455324078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45978.543455324078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45978.543455324078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45978.543455324078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45978.543455324078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45978.543455324078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45978.543455324078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45978.543455324078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45978.543455324078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45978.543455324078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45978.543455324078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45978.543455324078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45978.543455324078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45978.543455324078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45978.543455324078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45978.543455324078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45978.543455324078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45978.543455324078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45978.543455324078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45978.543455324078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45978.543455324078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45978.543455324078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45978.543455324078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45978.543455324078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45978.543455324078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45978.543455324078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45978.543455324078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45978.543455324078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45978.543455324078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45978.543455324078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45978.543455324078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45978.543455324078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45978.543455324078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45978.543455324078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45978.543455324078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45978.543455324078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45978.543455324078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45978.543455324078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45978.543455324078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45978.543455324078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45978.543455324078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45978.543455324078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45978.543455324078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45978.543455324078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45978.543455324078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45978.543455324078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45978.543455324078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45978.543455324078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45978.543455324078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45978.543455324078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45978.543455324078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45978.543455324078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45978.543455324078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45978.543455324078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45978.543455324078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45978.543455324078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45978.543455324078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45978.543455324078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45978.543455324078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45978.543455324078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45978.543455324078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45978.543455324078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45978.543455324078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45978.543455324078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45978.543455324078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45978.543455324078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45978.543455324078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45978.543455324078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45978.543455324078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45978.543455324078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45978.543455324078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45978.543455324078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45978.543455324078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45978.543455324078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45978.543455324078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45978.543455324078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45978.543455324078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45978.543455324078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45978.543455324078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45978.543455324078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45978.543455324078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45978.543455324078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45978.543455324078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45978.543455324078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45978.543455324078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45978.543455324078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45978.543455324078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45978.543455324078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45978.543455324078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45978.543455324078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45978.543455324078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45978.543455324078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45978.543455324078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45978.543455324078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45978.543455324078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45978.543455324078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45978.543455324078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45978.543455324078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45978.543455324078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45978.543455324078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45978.543455324078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45978.543455324078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45978.543455324078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45978.543455324078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45978.543455324078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45978.543455324078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45978.543455324078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45978.543455324078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45978.543455324078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45978.543455324078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45978.543455324078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45978.543455324078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45978.543455324078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45978.543455324078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45978.543455324078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45978.543455324078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45978.543455324078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45978.543455324078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45978.543455324078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45978.543455324078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45978.543455324078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45978.543455324078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45978.543455324078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45978.543455324078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45978.543455324078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45978.543455324078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45978.543455324078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45978.543455324078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45978.543455324078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45978.543455324078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45978.543455324078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45978.543455324078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45978.543455324078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45978.543455324078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45978.543455324078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45978.543455324078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45978.543455324078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45978.543455324078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45978.543455324078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45978.543455324078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45978.543455324078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45978.543455324078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45978.543455324078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45978.543455324078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45978.543455324078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45978.543455324078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45978.543455324078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45978.543455324078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45978.543455324078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45978.543455324078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45978.543455324078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45978.543455324078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45978.543455324078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45978.543455324078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45978.543455324078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45978.543455324078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45978.543455324078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45978.543455324078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45978.543455324078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45978.543455324078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45978.543455324078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45978.543455324078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45978.543455324078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45978.543455324078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45978.543455324078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45978.543455324078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45978.543455324078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45978.543455324078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45978.543455324078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45978.543455324078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45978.543455324078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45978.543455324078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45978.543455324078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45978.543455324078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45978.543455324078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45978.543455324078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45978.543455324078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45978.543455324078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45978.543455324078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45978.543455324078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45978.543455324078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45978.543455324078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45978.543455324078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45978.543455324078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45978.543455324078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45978.543455324078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45978.543455324078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45978.543455324078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45978.543455324078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45978.543455324078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45978.543455324078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45978.543455324078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45978.543455324078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45978.543455324078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45978.543455324078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45978.543455324078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45978.543455324078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45978.543455324078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45978.543455324078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45978.543455324078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45978.543455324078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45978.543455324078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45978.543455324078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45978.543455324078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45978.543455324078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45978.543455324078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45978.543455324078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45978.543455324078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45978.543455324078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45978.543455324078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45978.543455324078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45978.543455324078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45978.543455324078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45978.543455324078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45978.543455324078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45978.543455324078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45978.543455324078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45978.543455324078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45978.543455324078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45978.543455324078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45978.543455324078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45978.543455324078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45978.543455324078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45978.543455324078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45978.543455324078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45978.543455324078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45978.543455324078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45978.543455324078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45978.543455324078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45978.543455324078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45978.543455324078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45978.543455324078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45978.543455324078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45978.543455324078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45978.543455324078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45978.543455324078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45978.543455324078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45978.543455324078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45978.543455324078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45978.543455324078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45978.543455324078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45978.543455324078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45978.543455324078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45978.543455324078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45978.543455324078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45978.543455324078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45978.543455324078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45978.543455324078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45978.543455324078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45978.543455324078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45978.543455324078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45978.543455324078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45978.543455324078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45978.543455324078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45978.543455324078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45978.543455324078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45978.543455324078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45978.543455324078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45978.543455324078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45978.543455324078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45978.543455324078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45978.543455324078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45978.543455324078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45978.543455324078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45978.543455324078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45978.543455324078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45978.543455324078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45978.543455324078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45978.543455324078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45978.543455324078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45978.543455324078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45978.543455324078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45978.543455324078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45978.543455324078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45978.543455324078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45978.543455324078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45978.543455324078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45978.543455324078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45978.543455324078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45978.543455324078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45978.543455324078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45978.543455324078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45978.543455324078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45978.543455324078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45978.543455324078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45978.543455324078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45978.543455324078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45978.543455324078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45978.543455324078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45978.543455324078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45978.543455324078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45978.543455324078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45978.543455324078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45978.543455324078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45978.543455324078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45978.543455324078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45978.543455324078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45978.543455324078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45978.543455324078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45978.543455324078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45978.543455324078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45978.543455324078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45978.543455324078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45978.543455324078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45978.543455324078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45978.543455324078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45978.543455324078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45978.543455324078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45978.543455324078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45978.543455324078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45978.543455324078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45978.543455324078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45978.543455324078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45978.543455324078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45978.543455324078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45978.543455324078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45978.543455324078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45978.543455324078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45978.543455324078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45978.543455324078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45978.543455324078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45978.543455324078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45978.543455324078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45978.543455324078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45978.543455324078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45978.543455324078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45978.543455324078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45978.543455324078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45978.543455324078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45978.543455324078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45978.543455324078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45978.543455324078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45978.543455324078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45978.543455324078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45978.543455324078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45978.543455324078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45978.543455324078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45978.543455324078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45978.543455324078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45978.543455324078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45978.543455324078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45978.543455324078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45978.543455324078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45978.543455324078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45978.543455324078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45978.543455324078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45978.543455324078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45978.543455324078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45978.543455324078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45978.543455324078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45978.543455324078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45978.543455324078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45978.543455324078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45978.543455324078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45978.543455324078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45978.543455324078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45978.543455324078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45978.543455324078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45978.543455324078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45978.543455324078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45978.543455324078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45978.543455324078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45978.543455324078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45978.543455324078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45978.543455324078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45978.543455324078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45978.543455324078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45978.543455324078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45978.543455324078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45978.543455324078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45978.543455324078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45978.543455324078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45978.543455324078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45978.543455324078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45978.543455324078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45978.543455324078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45978.543455324078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45978.543455324078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45978.543455324078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45978.543455324078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45978.543455324078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45978.543455324078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45978.543455324078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45978.543455324078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45978.543455324078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45978.543455324078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45978.543455324078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45978.543455324078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45978.543455324078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45978.543455324078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45978.543455324078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45978.543455324078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45978.543455324078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45978.543455324078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45978.543455324078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45978.543455324078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45978.543455324078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45978.543455324078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45978.543455324078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45978.543455324078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45978.543455324078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45978.543455324078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45978.543455324078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45978.543455324078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45978.543455324078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45978.543455324078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45978.543455324078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45978.543455324078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45978.543455324078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45978.543455324078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45978.543455324078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45978.543455324078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45978.543455324078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45978.543455324078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45978.543455324078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45978.543455324078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45978.543455324078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45978.543455324078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45978.543455324078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45978.543455324078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45978.543455324078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45978.543455324078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45978.543455324078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45978.543455324078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45978.543455324078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45978.543455324078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45978.543455324078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45978.543455324078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45978.543455324078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45978.543455324078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45978.543455324078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45978.543455324078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45978.543455324078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45978.543455324078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45978.543455324078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45978.543455324078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45978.543455324078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45978.543455324078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45978.543455324078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45978.543455324078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45978.543455324078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45978.543455324078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45978.543455324078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45978.543455324078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45978.543455324078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45978.543455324078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45978.543455324078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45978.543455324078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45978.543455324078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45978.543455324078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45978.543455324078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45978.543455324078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45978.543455324078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45978.543455324078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45978.543455324078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45978.543455324078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45978.543455324078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45978.543455324078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45978.543455324078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45978.543455324078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45978.543455324078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45978.543455324078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45978.543455324078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45978.543455324078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45978.543455324078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45978.543455324078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45978.543455324078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45978.543455324078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45978.543455324078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45978.543455324078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45978.543455324078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45978.543455324078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45978.543455324078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45978.543455324078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45978.543455324078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45978.543455324078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45978.543455324078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45978.543455324078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45978.543455324078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45978.543455324078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45978.543455324078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45978.543455324078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45978.543455324078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45978.543455324078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45978.543455324078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45978.543455324078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45978.543455324078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45978.543455324078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45978.543455324078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45978.543455324078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45978.543455324078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45978.543455324078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45978.543455324078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45978.543455324078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45978.543455324078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45978.543455324078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45978.543455324078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45978.543455324078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45978.543455324078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45978.543455324078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45978.543455324078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45978.543455324078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45978.543455324078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45978.543455324078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45978.543455324078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45978.543455324078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45978.543455324078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45978.543455324078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45978.543455324078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45978.543455324078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45978.543455324078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45978.543455324078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45978.543455324078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45978.543455324078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45978.543455324078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45978.543455324078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45978.543455324078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45978.543455324078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45978.543455324078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45978.543455324078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45978.543455324078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45978.543455324078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45978.543455324078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45978.543455324078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45978.543455324078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45978.543455324078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45978.543455324078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45978.543455324078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45978.543455324078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45978.543455324078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45978.543455324078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45978.543455324078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45978.543455324078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45978.543455324078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45978.543455324078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45978.543455324078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45978.543455324078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45978.543455324078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45978.543455324078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45978.543455324078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45978.543455324078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45978.543455324078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45978.543455324078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45978.543455324078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45978.543455324078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45978.543455324078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45978.543455324078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45978.543455324078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45978.543455324078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45978.543455324078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45978.543455324078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45978.543455324078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45978.543455324078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45978.543455324078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45978.543455324078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45978.543455324078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45978.543455324078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45978.543455324078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45978.543455324078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45978.543455324078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45978.543455324078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45978.543455324078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45978.543455324078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45978.543455324078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45978.543455324078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45978.543455324078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45978.543455324078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45978.543455324078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45978.543455324078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45978.543455324078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45978.543455324078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45978.543455324078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45978.543455324078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45978.543455324078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45978.543455324078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45978.543455324078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45978.543455324078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45978.543455324078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45978.543455324078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45978.543455324078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45978.543455324078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45978.543455324078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45978.543455324078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45978.543455324078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45978.543455324078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45978.543455324078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45978.543455324078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45978.543455324078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45978.543455324078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45978.543455324078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45978.543455324078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45978.543455324078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45978.543455324078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45978.543455324078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45978.543455324078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45978.543455324078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45978.543455324078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45978.543455324078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45978.543455324078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45978.543455324078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45978.543455324078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45978.543455324078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45978.543455324078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45978.543455324078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45978.543455324078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45978.543455324078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45978.543455324078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45978.543455324078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45978.543455324078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45978.543455324078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45978.543455324078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45978.543455324078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45978.543455324078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45978.543455324078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45978.543455324078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45978.543455324078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45978.543455324078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45978.543455324078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45978.543455324078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45978.543455324078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45978.543455324078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45978.543455324078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45978.543455324078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45978.543455324078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45978.543455324078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45978.543455324078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45978.543455324078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45978.543455324078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45978.543455324078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45978.543455324078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45978.543455324078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45978.543455324078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45978.543455324078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45978.543455324078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45978.543455324078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45978.543455324078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45978.543455324078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45978.543455324078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45978.543455324078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45978.543455324078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45978.543455324078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45978.543455324078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45978.543455324078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45978.543455324078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45978.543455324078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45978.543455324078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45978.543455324078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45978.543455324078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45978.543455324078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45978.543455324078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45978.543455324078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45978.543455324078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45978.543455324078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45978.543455324078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45978.543455324078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45978.543455324078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45978.543455324078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45978.543455324078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45978.543455324078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45978.543455324078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45978.543455324078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45978.543455324078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45978.543455324078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45978.543455324078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45978.543455324078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45978.543455324078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45978.543455324078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45978.543455324078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45978.543455324078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45978.543455324078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45978.543455324078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45978.543455324078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45978.543455324078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45978.543455324078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45978.543455324078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45978.543455324078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45978.543455324078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45978.543455324078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45978.543455324078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45978.543455324078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45978.543455324078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45978.543455324078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45978.543455324078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45978.543455324078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45978.543455324078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45978.543455324078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45978.543455324078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45978.543455324078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45978.543455324078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45978.543455324078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45978.543455324078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45978.543455324078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45978.543455324078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45978.543455324078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45978.543455324078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45978.543455324078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45978.543455324078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45978.543455324078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45978.543455324078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45978.543455324078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45978.543455324078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45978.543455324078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45978.543455324078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45978.543455324078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45978.543455324078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45978.543455324078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45978.543455324078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45978.543455324078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45978.543455324078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45978.543455324078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45978.543455324078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45978.543455324078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45978.543455324078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45978.543455324078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45978.543455324078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45978.543455324078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45978.543455324078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45978.543455324078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45978.543455324078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45978.543455324078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45978.543455324078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45978.543455324078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45978.543455324078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45978.543455324078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45978.543455324078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45978.543455324078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45978.543455324078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45978.543455324078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45978.543455324078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45978.543455324078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45978.543455324078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45978.543455324078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45978.543455324078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45978.543455324078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45978.543455324078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45978.543455324078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45978.543455324078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45978.543455324078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45978.543455324078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45978.543455324078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45978.543455324078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45978.543455324078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45978.543455324078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45978.543455324078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45978.543455324078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45978.543455324078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45978.543455324078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45978.543455324078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45978.543455324078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45978.543455324078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45978.543455324078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45978.543455324078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45978.543455324078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45978.543455324078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45978.543455324078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45978.543455324078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45978.543455324078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45978.543455324078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45978.543455324078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45978.543455324078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45978.543455324078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45978.543455324078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45978.543455324078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45978.543455324078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45978.543455324078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45978.543455324078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45978.543455324078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45978.543455324078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45978.543455324078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45978.543455324078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45978.543455324078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45978.543455324078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45978.543455324078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45978.543455324078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45978.543455324078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45978.543455324078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45978.543455324078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45978.543455324078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45978.543455324078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45978.543455324078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45978.543455324078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45978.543455324078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45978.543455324078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45978.543455324078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45978.543455324078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45978.543455324078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45978.543455324078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45978.543455324078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45978.543455324078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45978.543455324078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45978.543455324078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45978.543455324078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45978.543455324078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45978.543455324078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45978.543455324078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45978.543455324078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45978.543455324078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45978.543455324078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45978.543455324078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45978.543455324078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45978.543455324078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45978.543455324078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45978.543455324078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45978.543455324078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45978.543455324078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45978.543455324078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45978.543455324078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45978.543455324078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45978.543455324078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45978.543455324078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990" ca="1" si="16">IFERROR(NOW()-F976,"-")</f>
        <v>45978.543455324078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45978.543455324078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45978.543455324078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45978.543455324078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45978.543455324078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45978.543455324078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45978.543455324078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45978.543455324078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45978.543455324078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45978.543455324078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45978.543455324078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45978.543455324078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45978.543455324078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45978.543455324078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45978.543455324078</v>
      </c>
      <c r="H990" s="22"/>
      <c r="I990" s="19" t="str">
        <f>IFERROR(VLOOKUP(D990,DB!A:F,6,0),"")</f>
        <v/>
      </c>
      <c r="J990" s="18" t="str">
        <f>IFERROR(VLOOKUP(D990,DB!A:G,7,0),"")</f>
        <v/>
      </c>
      <c r="K990" s="45"/>
      <c r="L990" s="23" t="str">
        <f>IFERROR(VLOOKUP(D990,DB!A:I,9,0),"")</f>
        <v/>
      </c>
    </row>
  </sheetData>
  <dataValidations count="2">
    <dataValidation allowBlank="1" showInputMessage="1" showErrorMessage="1" sqref="E1" xr:uid="{5914219A-CB83-432D-936A-CC0CB6F3982A}"/>
    <dataValidation type="list" allowBlank="1" showInputMessage="1" showErrorMessage="1" sqref="E2:E9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275.06273749999673</v>
      </c>
      <c r="H2" s="96">
        <v>45703.474768518521</v>
      </c>
      <c r="I2" s="96" t="str">
        <f>IFERROR(VLOOKUP(D2,DB!A:F,6,0),"")</f>
        <v>SCECO</v>
      </c>
      <c r="J2" s="96" t="str">
        <f>IFERROR(VLOOKUP(D2,DB!A:G,7,0),"")</f>
        <v>Dead</v>
      </c>
      <c r="K2" s="98" t="s">
        <v>39112</v>
      </c>
      <c r="L2" s="92" t="str">
        <f>IFERROR(VLOOKUP(D2,DB!A:I,9,0),"")</f>
        <v>Latis</v>
      </c>
    </row>
    <row r="3" spans="1:16" ht="15" customHeight="1">
      <c r="A3" s="114" t="s">
        <v>39113</v>
      </c>
      <c r="B3" s="114" t="str">
        <f>IFERROR(VLOOKUP(D3,DB!A:K,11,0),"")</f>
        <v>R4</v>
      </c>
      <c r="C3" s="94">
        <v>1</v>
      </c>
      <c r="D3" s="92" t="s">
        <v>37165</v>
      </c>
      <c r="E3" s="95" t="s">
        <v>39021</v>
      </c>
      <c r="F3" s="96">
        <v>45978.467060185183</v>
      </c>
      <c r="G3" s="97">
        <f ca="1">IFERROR(NOW()-F3,"")</f>
        <v>7.6394907409849111E-2</v>
      </c>
      <c r="H3" s="96">
        <v>45978.451226851852</v>
      </c>
      <c r="I3" s="114" t="str">
        <f>IFERROR(VLOOKUP(D3,DB!A:F,6,0),"")</f>
        <v>Generator-SG</v>
      </c>
      <c r="J3" s="114" t="str">
        <f>IFERROR(VLOOKUP(D3,DB!A:G,7,0),"")</f>
        <v>Dead</v>
      </c>
      <c r="K3" s="98" t="s">
        <v>39114</v>
      </c>
      <c r="L3" s="92" t="str">
        <f>IFERROR(VLOOKUP(D3,DB!A:I,9,0),"")</f>
        <v>Latis</v>
      </c>
    </row>
    <row r="4" spans="1:16" ht="15" customHeight="1">
      <c r="A4" s="114" t="s">
        <v>39115</v>
      </c>
      <c r="B4" s="114" t="str">
        <f>IFERROR(VLOOKUP(D4,DB!A:K,11,0),"")</f>
        <v>R4</v>
      </c>
      <c r="C4" s="94">
        <v>1</v>
      </c>
      <c r="D4" s="92" t="s">
        <v>36377</v>
      </c>
      <c r="E4" s="95" t="s">
        <v>39021</v>
      </c>
      <c r="F4" s="96">
        <v>45978.507222222222</v>
      </c>
      <c r="G4" s="97">
        <f ca="1">IFERROR(NOW()-F4,"")</f>
        <v>3.6232870370440651E-2</v>
      </c>
      <c r="H4" s="96">
        <v>45978.503518518519</v>
      </c>
      <c r="I4" s="114" t="str">
        <f>IFERROR(VLOOKUP(D4,DB!A:F,6,0),"")</f>
        <v>SCECO</v>
      </c>
      <c r="J4" s="114" t="str">
        <f>IFERROR(VLOOKUP(D4,DB!A:G,7,0),"")</f>
        <v>Vandalized</v>
      </c>
      <c r="K4" s="98" t="s">
        <v>39116</v>
      </c>
      <c r="L4" s="92" t="str">
        <f>IFERROR(VLOOKUP(D4,DB!A:I,9,0),"")</f>
        <v>Latis</v>
      </c>
    </row>
    <row r="5" spans="1:16" ht="15" customHeight="1">
      <c r="A5" s="114" t="s">
        <v>39117</v>
      </c>
      <c r="B5" s="114" t="str">
        <f>IFERROR(VLOOKUP(D5,DB!A:K,11,0),"")</f>
        <v>R4</v>
      </c>
      <c r="C5" s="94">
        <v>1</v>
      </c>
      <c r="D5" s="92" t="s">
        <v>36108</v>
      </c>
      <c r="E5" s="95" t="s">
        <v>39021</v>
      </c>
      <c r="F5" s="96">
        <v>45978.515497685185</v>
      </c>
      <c r="G5" s="97">
        <f ca="1">IFERROR(NOW()-F5,"")</f>
        <v>2.7957407408393919E-2</v>
      </c>
      <c r="H5" s="96">
        <v>45978.208923611113</v>
      </c>
      <c r="I5" s="114" t="str">
        <f>IFERROR(VLOOKUP(D5,DB!A:F,6,0),"")</f>
        <v>SCECO</v>
      </c>
      <c r="J5" s="114" t="str">
        <f>IFERROR(VLOOKUP(D5,DB!A:G,7,0),"")</f>
        <v>Dead</v>
      </c>
      <c r="K5" s="98" t="s">
        <v>39118</v>
      </c>
      <c r="L5" s="92" t="str">
        <f>IFERROR(VLOOKUP(D5,DB!A:I,9,0),"")</f>
        <v>Latis</v>
      </c>
    </row>
    <row r="6" spans="1:16" ht="15" customHeight="1">
      <c r="A6" s="114" t="s">
        <v>39119</v>
      </c>
      <c r="B6" s="114" t="str">
        <f>IFERROR(VLOOKUP(D6,DB!A:K,11,0),"")</f>
        <v>R4</v>
      </c>
      <c r="C6" s="94">
        <v>1</v>
      </c>
      <c r="D6" s="92" t="s">
        <v>29922</v>
      </c>
      <c r="E6" s="95" t="s">
        <v>39100</v>
      </c>
      <c r="F6" s="96">
        <v>45978.537835648145</v>
      </c>
      <c r="G6" s="97">
        <f ca="1">IFERROR(NOW()-F6,"")</f>
        <v>5.6194444478023797E-3</v>
      </c>
      <c r="H6" s="96">
        <v>45978.52983796296</v>
      </c>
      <c r="I6" s="114" t="str">
        <f>IFERROR(VLOOKUP(D6,DB!A:F,6,0),"")</f>
        <v>SCECO</v>
      </c>
      <c r="J6" s="114" t="str">
        <f>IFERROR(VLOOKUP(D6,DB!A:G,7,0),"")</f>
        <v>Weak</v>
      </c>
      <c r="K6" s="98" t="s">
        <v>39120</v>
      </c>
      <c r="L6" s="92" t="str">
        <f>IFERROR(VLOOKUP(D6,DB!A:I,9,0),"")</f>
        <v>Latis</v>
      </c>
    </row>
    <row r="7" spans="1:16" ht="15" customHeight="1">
      <c r="A7" s="114" t="s">
        <v>39121</v>
      </c>
      <c r="B7" s="114" t="str">
        <f>IFERROR(VLOOKUP(D7,DB!A:K,11,0),"")</f>
        <v>R4</v>
      </c>
      <c r="C7" s="94">
        <v>1</v>
      </c>
      <c r="D7" s="92" t="s">
        <v>29271</v>
      </c>
      <c r="E7" s="95" t="s">
        <v>39100</v>
      </c>
      <c r="F7" s="96">
        <v>45978.54184027778</v>
      </c>
      <c r="G7" s="97">
        <f ca="1">IFERROR(NOW()-F7,"")</f>
        <v>1.6148148133652285E-3</v>
      </c>
      <c r="H7" s="96">
        <v>45978.535810185182</v>
      </c>
      <c r="I7" s="114" t="str">
        <f>IFERROR(VLOOKUP(D7,DB!A:F,6,0),"")</f>
        <v>SCECO</v>
      </c>
      <c r="J7" s="114" t="str">
        <f>IFERROR(VLOOKUP(D7,DB!A:G,7,0),"")</f>
        <v>Dead</v>
      </c>
      <c r="K7" s="98" t="s">
        <v>39122</v>
      </c>
      <c r="L7" s="92" t="str">
        <f>IFERROR(VLOOKUP(D7,DB!A:I,9,0),"")</f>
        <v>Latis</v>
      </c>
    </row>
    <row r="8" spans="1:16" ht="15" customHeight="1">
      <c r="A8" s="114"/>
      <c r="B8" s="114" t="str">
        <f>IFERROR(VLOOKUP(D8,DB!A:K,11,0),"")</f>
        <v/>
      </c>
      <c r="C8" s="94"/>
      <c r="D8" s="92"/>
      <c r="E8" s="95"/>
      <c r="F8" s="96"/>
      <c r="G8" s="97">
        <f ca="1">IFERROR(NOW()-F8,"")</f>
        <v>45978.543455092593</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45978.543455092593</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45978.543455092593</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45978.543455092593</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45978.543455092593</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45978.543455092593</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45978.543455092593</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45978.543455092593</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45978.543455092593</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45978.543455092593</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45978.543455092593</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45978.543455092593</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45978.543455092593</v>
      </c>
      <c r="H20" s="96"/>
      <c r="I20" s="114" t="str">
        <f>IFERROR(VLOOKUP(D20,DB!A:F,6,0),"")</f>
        <v/>
      </c>
      <c r="J20" s="114" t="str">
        <f>IFERROR(VLOOKUP(D20,DB!A:G,7,0),"")</f>
        <v/>
      </c>
      <c r="K20" s="98"/>
      <c r="L20" s="92" t="str">
        <f>IFERROR(VLOOKUP(D20,DB!A:I,9,0),"")</f>
        <v/>
      </c>
    </row>
    <row r="21" spans="1:12" ht="15" customHeight="1">
      <c r="A21" s="114"/>
      <c r="B21" s="114" t="str">
        <f>IFERROR(VLOOKUP(D21,DB!A:K,11,0),"")</f>
        <v/>
      </c>
      <c r="C21" s="94"/>
      <c r="D21" s="92"/>
      <c r="E21" s="95"/>
      <c r="F21" s="96"/>
      <c r="G21" s="97">
        <f ca="1">IFERROR(NOW()-F21,"")</f>
        <v>45978.543455092593</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45978.543455092593</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45978.543455092593</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45978.543455092593</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45978.543455092593</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45978.543455092593</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45978.543455092593</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45978.543455092593</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45978.543455092593</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45978.543455092593</v>
      </c>
      <c r="H30" s="96"/>
      <c r="I30" s="114" t="str">
        <f>IFERROR(VLOOKUP(D30,DB!A:F,6,0),"")</f>
        <v/>
      </c>
      <c r="J30" s="114" t="str">
        <f>IFERROR(VLOOKUP(D30,DB!A:G,7,0),"")</f>
        <v/>
      </c>
      <c r="K30" s="98"/>
      <c r="L30" s="92" t="str">
        <f>IFERROR(VLOOKUP(D30,DB!A:I,9,0),"")</f>
        <v/>
      </c>
    </row>
    <row r="31" spans="1:12" ht="15" customHeight="1">
      <c r="A31" s="114"/>
      <c r="B31" s="114" t="str">
        <f>IFERROR(VLOOKUP(D31,DB!A:K,11,0),"")</f>
        <v/>
      </c>
      <c r="C31" s="94"/>
      <c r="D31" s="92"/>
      <c r="E31" s="95"/>
      <c r="F31" s="96"/>
      <c r="G31" s="97">
        <f ca="1">IFERROR(NOW()-F31,"")</f>
        <v>45978.543455092593</v>
      </c>
      <c r="H31" s="96"/>
      <c r="I31" s="114" t="str">
        <f>IFERROR(VLOOKUP(D31,DB!A:F,6,0),"")</f>
        <v/>
      </c>
      <c r="J31" s="114" t="str">
        <f>IFERROR(VLOOKUP(D31,DB!A:G,7,0),"")</f>
        <v/>
      </c>
      <c r="K31" s="98"/>
      <c r="L31" s="92" t="str">
        <f>IFERROR(VLOOKUP(D31,DB!A:I,9,0),"")</f>
        <v/>
      </c>
    </row>
    <row r="32" spans="1:12" ht="15" customHeight="1">
      <c r="A32" s="114"/>
      <c r="B32" s="114" t="str">
        <f>IFERROR(VLOOKUP(D32,DB!A:K,11,0),"")</f>
        <v/>
      </c>
      <c r="C32" s="94"/>
      <c r="D32" s="92"/>
      <c r="E32" s="95"/>
      <c r="F32" s="96"/>
      <c r="G32" s="97">
        <f ca="1">IFERROR(NOW()-F32,"")</f>
        <v>45978.543455092593</v>
      </c>
      <c r="H32" s="96"/>
      <c r="I32" s="114" t="str">
        <f>IFERROR(VLOOKUP(D32,DB!A:F,6,0),"")</f>
        <v/>
      </c>
      <c r="J32" s="114" t="str">
        <f>IFERROR(VLOOKUP(D32,DB!A:G,7,0),"")</f>
        <v/>
      </c>
      <c r="K32" s="98"/>
      <c r="L32" s="92" t="str">
        <f>IFERROR(VLOOKUP(D32,DB!A:I,9,0),"")</f>
        <v/>
      </c>
    </row>
    <row r="33" spans="1:12" ht="15" customHeight="1">
      <c r="A33" s="114"/>
      <c r="B33" s="114" t="str">
        <f>IFERROR(VLOOKUP(D33,DB!A:K,11,0),"")</f>
        <v/>
      </c>
      <c r="C33" s="94"/>
      <c r="D33" s="92"/>
      <c r="E33" s="95"/>
      <c r="F33" s="96"/>
      <c r="G33" s="97">
        <f ca="1">IFERROR(NOW()-F33,"")</f>
        <v>45978.543455092593</v>
      </c>
      <c r="H33" s="96"/>
      <c r="I33" s="114" t="str">
        <f>IFERROR(VLOOKUP(D33,DB!A:F,6,0),"")</f>
        <v/>
      </c>
      <c r="J33" s="114" t="str">
        <f>IFERROR(VLOOKUP(D33,DB!A:G,7,0),"")</f>
        <v/>
      </c>
      <c r="K33" s="98"/>
      <c r="L33" s="92" t="str">
        <f>IFERROR(VLOOKUP(D33,DB!A:I,9,0),"")</f>
        <v/>
      </c>
    </row>
    <row r="34" spans="1:12" ht="15" customHeight="1">
      <c r="A34" s="114"/>
      <c r="B34" s="114" t="str">
        <f>IFERROR(VLOOKUP(D34,DB!A:K,11,0),"")</f>
        <v/>
      </c>
      <c r="C34" s="94"/>
      <c r="D34" s="92"/>
      <c r="E34" s="95"/>
      <c r="F34" s="96"/>
      <c r="G34" s="97">
        <f ca="1">IFERROR(NOW()-F34,"")</f>
        <v>45978.543455092593</v>
      </c>
      <c r="H34" s="96"/>
      <c r="I34" s="114" t="str">
        <f>IFERROR(VLOOKUP(D34,DB!A:F,6,0),"")</f>
        <v/>
      </c>
      <c r="J34" s="114" t="str">
        <f>IFERROR(VLOOKUP(D34,DB!A:G,7,0),"")</f>
        <v/>
      </c>
      <c r="K34" s="98"/>
      <c r="L34" s="92"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6"/>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39123</v>
      </c>
      <c r="B2" s="37" t="str">
        <f>IFERROR(VLOOKUP(D2,DB!A:K,11,0),"")</f>
        <v>R5</v>
      </c>
      <c r="C2" s="37">
        <v>3</v>
      </c>
      <c r="D2" s="107" t="s">
        <v>36011</v>
      </c>
      <c r="E2" s="37" t="s">
        <v>39021</v>
      </c>
      <c r="F2" s="38">
        <v>45891.832060185188</v>
      </c>
      <c r="G2" s="109">
        <f ca="1">IFERROR(NOW()-F2,"")</f>
        <v>86.71139490740461</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39100</v>
      </c>
      <c r="F3" s="38">
        <v>45926.188877314817</v>
      </c>
      <c r="G3" s="109">
        <f t="shared" ref="G3" ca="1" si="0">IFERROR(NOW()-F3,"")</f>
        <v>52.354577777776285</v>
      </c>
      <c r="H3" s="38">
        <v>45926.158159722225</v>
      </c>
      <c r="I3" s="37" t="str">
        <f>IFERROR(VLOOKUP(D3,DB!A:F,6,0),"")</f>
        <v>SCECO</v>
      </c>
      <c r="J3" s="37" t="str">
        <f>IFERROR(VLOOKUP(D3,DB!A:G,7,0),"")</f>
        <v>Good</v>
      </c>
      <c r="K3" s="37" t="s">
        <v>39126</v>
      </c>
      <c r="L3" s="37" t="str">
        <f>IFERROR(VLOOKUP(D3,DB!A:I,9,0),"")</f>
        <v>Latis</v>
      </c>
      <c r="M3" s="106"/>
    </row>
    <row r="4" spans="1:13" ht="48" customHeight="1">
      <c r="A4" s="110" t="s">
        <v>39127</v>
      </c>
      <c r="B4" s="110" t="str">
        <f>IFERROR(VLOOKUP(D4,DB!A:K,11,0),"")</f>
        <v>R5</v>
      </c>
      <c r="C4" s="110">
        <v>1</v>
      </c>
      <c r="D4" s="110" t="s">
        <v>34758</v>
      </c>
      <c r="E4" s="110" t="s">
        <v>39100</v>
      </c>
      <c r="F4" s="111">
        <v>45948.661111111112</v>
      </c>
      <c r="G4" s="112">
        <f t="shared" ref="G4" ca="1" si="1">IFERROR(NOW()-F4,"")</f>
        <v>29.882343981480517</v>
      </c>
      <c r="H4" s="111">
        <v>45948.661111111112</v>
      </c>
      <c r="I4" s="110" t="str">
        <f>IFERROR(VLOOKUP(D4,DB!A:F,6,0),"")</f>
        <v>SCECO</v>
      </c>
      <c r="J4" s="110" t="str">
        <f>IFERROR(VLOOKUP(D4,DB!A:G,7,0),"")</f>
        <v>Dead</v>
      </c>
      <c r="K4" s="110" t="s">
        <v>39128</v>
      </c>
      <c r="L4" s="110" t="str">
        <f>IFERROR(VLOOKUP(D4,DB!A:I,9,0),"")</f>
        <v>Latis</v>
      </c>
    </row>
    <row r="5" spans="1:13">
      <c r="A5" s="110" t="s">
        <v>39129</v>
      </c>
      <c r="B5" s="110" t="str">
        <f>IFERROR(VLOOKUP(D5,DB!A:K,11,0),"")</f>
        <v>R5</v>
      </c>
      <c r="C5" s="110">
        <v>1</v>
      </c>
      <c r="D5" s="110" t="s">
        <v>33371</v>
      </c>
      <c r="E5" s="110" t="s">
        <v>39021</v>
      </c>
      <c r="F5" s="137">
        <v>45977.514803240738</v>
      </c>
      <c r="G5" s="112">
        <f t="shared" ref="G5:G9" ca="1" si="2">IFERROR(NOW()-F5,"")</f>
        <v>1.028651851855102</v>
      </c>
      <c r="H5" s="137">
        <v>45977.468807870369</v>
      </c>
      <c r="I5" s="110" t="str">
        <f>IFERROR(VLOOKUP(D5,DB!A:F,6,0),"")</f>
        <v>SCECO</v>
      </c>
      <c r="J5" s="110" t="str">
        <f>IFERROR(VLOOKUP(D5,DB!A:G,7,0),"")</f>
        <v>Weak</v>
      </c>
      <c r="K5" s="110" t="s">
        <v>39130</v>
      </c>
      <c r="L5" s="110" t="str">
        <f>IFERROR(VLOOKUP(D5,DB!A:I,9,0),"")</f>
        <v>Latis</v>
      </c>
    </row>
    <row r="6" spans="1:13">
      <c r="A6" s="110"/>
      <c r="B6" s="110" t="str">
        <f>IFERROR(VLOOKUP(D6,DB!A:K,11,0),"")</f>
        <v/>
      </c>
      <c r="C6" s="110"/>
      <c r="D6" s="110"/>
      <c r="E6" s="110"/>
      <c r="F6" s="110"/>
      <c r="G6" s="110">
        <f t="shared" ca="1" si="2"/>
        <v>45978.543455092593</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0">
        <f t="shared" ca="1" si="2"/>
        <v>45978.543455092593</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0">
        <f t="shared" ca="1" si="2"/>
        <v>45978.543455092593</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0">
        <f t="shared" ca="1" si="2"/>
        <v>45978.543455092593</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ref="G10:G73" ca="1" si="3">IFERROR(NOW()-F10,"")</f>
        <v>45978.543455092593</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3"/>
        <v>45978.543455092593</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3"/>
        <v>45978.543455092593</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3"/>
        <v>45978.543455092593</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3"/>
        <v>45978.543455092593</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45978.543455092593</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45978.543455092593</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45978.543455092593</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45978.543455092593</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45978.543455092593</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45978.543455092593</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45978.543455092593</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45978.543455092593</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45978.543455092593</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45978.543455092593</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45978.543455092593</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45978.543455092593</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45978.543455092593</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45978.543455092593</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45978.543455092593</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45978.543455092593</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45978.543455092593</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45978.543455092593</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45978.543455092593</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45978.543455092593</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45978.543455092593</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45978.543455092593</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45978.543455092593</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45978.543455092593</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45978.543455092593</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45978.543455092593</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45978.543455092593</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45978.543455092593</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45978.543455092593</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45978.543455092593</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45978.543455092593</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45978.543455092593</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45978.543455092593</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45978.543455092593</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45978.543455092593</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45978.543455092593</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45978.543455092593</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45978.543455092593</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45978.543455092593</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45978.543455092593</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45978.543455092593</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45978.543455092593</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45978.543455092593</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45978.543455092593</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45978.543455092593</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45978.543455092593</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45978.543455092593</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45978.543455092593</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45978.543455092593</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45978.543455092593</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45978.543455092593</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45978.543455092593</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45978.543455092593</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45978.543455092593</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45978.543455092593</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45978.543455092593</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45978.543455092593</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45978.543455092593</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45978.543455092593</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ref="G74:G137" ca="1" si="4">IFERROR(NOW()-F74,"")</f>
        <v>45978.543455092593</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4"/>
        <v>45978.543455092593</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4"/>
        <v>45978.543455092593</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4"/>
        <v>45978.543455092593</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4"/>
        <v>45978.543455092593</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45978.543455092593</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45978.543455092593</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45978.543455092593</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45978.543455092593</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45978.543455092593</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45978.543455092593</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45978.543455092593</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45978.543455092593</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45978.543455092593</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45978.543455092593</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45978.543455092593</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45978.543455092593</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45978.543455092593</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45978.543455092593</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45978.543455092593</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45978.543455092593</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45978.543455092593</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45978.543455092593</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45978.543455092593</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45978.543455092593</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45978.543455092593</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45978.543455092593</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45978.543455092593</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45978.543455092593</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45978.543455092593</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45978.543455092593</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45978.543455092593</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45978.543455092593</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45978.543455092593</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45978.543455092593</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45978.543455092593</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45978.543455092593</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45978.543455092593</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45978.543455092593</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45978.543455092593</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45978.543455092593</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45978.543455092593</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45978.543455092593</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45978.543455092593</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45978.543455092593</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45978.543455092593</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45978.543455092593</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45978.543455092593</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45978.543455092593</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45978.543455092593</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45978.543455092593</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45978.543455092593</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45978.543455092593</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45978.543455092593</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45978.543455092593</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45978.543455092593</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45978.543455092593</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45978.543455092593</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45978.543455092593</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45978.543455092593</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45978.543455092593</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45978.543455092593</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45978.543455092593</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45978.543455092593</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ref="G138:G201" ca="1" si="5">IFERROR(NOW()-F138,"")</f>
        <v>45978.543455092593</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5"/>
        <v>45978.543455092593</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5"/>
        <v>45978.543455092593</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5"/>
        <v>45978.543455092593</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5"/>
        <v>45978.543455092593</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45978.543455092593</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45978.543455092593</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45978.543455092593</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45978.543455092593</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45978.543455092593</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45978.543455092593</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45978.543455092593</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45978.543455092593</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45978.543455092593</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45978.543455092593</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45978.543455092593</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45978.543455092593</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45978.543455092593</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45978.543455092593</v>
      </c>
      <c r="H156" s="110"/>
      <c r="I156" s="110" t="str">
        <f>IFERROR(VLOOKUP(D156,DB!A:F,6,0),"")</f>
        <v/>
      </c>
      <c r="J156" s="110" t="str">
        <f>IFERROR(VLOOKUP(D156,DB!A:G,7,0),"")</f>
        <v/>
      </c>
      <c r="K156" s="110"/>
      <c r="L156" s="110" t="str">
        <f>IFERROR(VLOOKUP(D156,DB!A:I,9,0),"")</f>
        <v/>
      </c>
    </row>
    <row r="157" spans="1:12">
      <c r="A157" s="110"/>
      <c r="B157" s="110"/>
      <c r="C157" s="110"/>
      <c r="D157" s="110"/>
      <c r="E157" s="110"/>
      <c r="F157" s="110"/>
      <c r="G157" s="110"/>
      <c r="H157" s="110"/>
      <c r="I157" s="110"/>
      <c r="J157" s="110"/>
      <c r="K157" s="110"/>
      <c r="L157" s="110"/>
    </row>
    <row r="158" spans="1:12">
      <c r="A158" s="110"/>
      <c r="B158" s="110"/>
      <c r="C158" s="110"/>
      <c r="D158" s="110"/>
      <c r="E158" s="110"/>
      <c r="F158" s="110"/>
      <c r="G158" s="110"/>
      <c r="H158" s="110"/>
      <c r="I158" s="110"/>
      <c r="J158" s="110"/>
      <c r="K158" s="110"/>
      <c r="L158" s="110"/>
    </row>
    <row r="159" spans="1:12">
      <c r="A159" s="110"/>
      <c r="B159" s="110"/>
      <c r="C159" s="110"/>
      <c r="D159" s="110"/>
      <c r="E159" s="110"/>
      <c r="F159" s="110"/>
      <c r="G159" s="110"/>
      <c r="H159" s="110"/>
      <c r="I159" s="110"/>
      <c r="J159" s="110"/>
      <c r="K159" s="110"/>
      <c r="L159" s="110"/>
    </row>
    <row r="160" spans="1:12">
      <c r="A160" s="110"/>
      <c r="B160" s="110"/>
      <c r="C160" s="110"/>
      <c r="D160" s="110"/>
      <c r="E160" s="110"/>
      <c r="F160" s="110"/>
      <c r="G160" s="110"/>
      <c r="H160" s="110"/>
      <c r="I160" s="110"/>
      <c r="J160" s="110"/>
      <c r="K160" s="110"/>
      <c r="L160" s="110"/>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sheetData>
  <dataValidations count="2">
    <dataValidation allowBlank="1" showInputMessage="1" showErrorMessage="1" sqref="E1" xr:uid="{920C6338-E771-4DAE-8C89-92A9093EA4DE}"/>
    <dataValidation type="list" allowBlank="1" showInputMessage="1" showErrorMessage="1" sqref="E2:E1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39131</v>
      </c>
      <c r="B2" s="120" t="str">
        <f>IFERROR(VLOOKUP(D2,DB!A:K,11,0),"")</f>
        <v>R6</v>
      </c>
      <c r="C2" s="121">
        <v>1</v>
      </c>
      <c r="D2" s="120" t="s">
        <v>30938</v>
      </c>
      <c r="E2" s="110" t="s">
        <v>39021</v>
      </c>
      <c r="F2" s="122">
        <v>45977.926087962966</v>
      </c>
      <c r="G2" s="105">
        <f t="shared" ref="G2:G57" ca="1" si="0">IFERROR(NOW()-F2,"-")</f>
        <v>0.61736712962738238</v>
      </c>
      <c r="H2" s="122">
        <v>45978.034363425926</v>
      </c>
      <c r="I2" s="120" t="str">
        <f>IFERROR(VLOOKUP(D2,DB!A:F,6,0),"")</f>
        <v>SCECO</v>
      </c>
      <c r="J2" s="120" t="str">
        <f>IFERROR(VLOOKUP(D2,DB!A:G,7,0),"")</f>
        <v>Dead</v>
      </c>
      <c r="K2" s="123" t="s">
        <v>39132</v>
      </c>
      <c r="L2" s="124" t="str">
        <f>IFERROR(VLOOKUP(D2,DB!A:I,9,0),"")</f>
        <v>Latis</v>
      </c>
    </row>
    <row r="3" spans="1:16382" s="99" customFormat="1" ht="31.5" customHeight="1">
      <c r="A3" s="144" t="s">
        <v>39133</v>
      </c>
      <c r="B3" s="143" t="str">
        <f>IFERROR(VLOOKUP(D3,DB!A:K,11,0),"")</f>
        <v>R6</v>
      </c>
      <c r="C3" s="142">
        <v>7</v>
      </c>
      <c r="D3" s="143" t="s">
        <v>34591</v>
      </c>
      <c r="E3" s="110" t="s">
        <v>39100</v>
      </c>
      <c r="F3" s="141">
        <v>45978.508738425924</v>
      </c>
      <c r="G3" s="75">
        <f ca="1">IFERROR(NOW()-F3,"-")</f>
        <v>3.4716666668828111E-2</v>
      </c>
      <c r="H3" s="141">
        <v>45978.508738425924</v>
      </c>
      <c r="I3" s="143" t="str">
        <f>IFERROR(VLOOKUP(D3,DB!A:F,6,0),"")</f>
        <v>SCECO</v>
      </c>
      <c r="J3" s="143" t="str">
        <f>IFERROR(VLOOKUP(D3,DB!A:G,7,0),"")</f>
        <v>In progress</v>
      </c>
      <c r="K3" s="140" t="s">
        <v>39134</v>
      </c>
      <c r="L3" s="139" t="str">
        <f>IFERROR(VLOOKUP(D3,DB!A:I,9,0),"")</f>
        <v>Latis</v>
      </c>
    </row>
    <row r="4" spans="1:16382" ht="31.5" customHeight="1">
      <c r="A4" s="119"/>
      <c r="B4" s="120" t="str">
        <f>IFERROR(VLOOKUP(D4,DB!A:K,11,0),"")</f>
        <v/>
      </c>
      <c r="C4" s="121"/>
      <c r="D4" s="120"/>
      <c r="E4" s="110"/>
      <c r="F4" s="122"/>
      <c r="G4" s="105">
        <f t="shared" ca="1" si="0"/>
        <v>45978.543455092593</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45978.543455092593</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45978.543455092593</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45978.543455092593</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45978.543455092593</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45978.543455092593</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45978.543455092593</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45978.543455092593</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45978.543455092593</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45978.543455092593</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45978.543455092593</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45978.543455092593</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45978.543455092593</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45978.543455092593</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45978.543455092593</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45978.543455092593</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45978.543455092593</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45978.543455092593</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45978.543455092593</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45978.543455092593</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45978.543455092593</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45978.543455092593</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45978.543455092593</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45978.543455092593</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45978.543455092593</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45978.543455092593</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45978.543455092593</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45978.543455092593</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45978.543455092593</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45978.543455092593</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45978.543455092593</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45978.543455092593</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45978.543455092593</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45978.543455092593</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45978.543455092593</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45978.543455092593</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45978.543455092593</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45978.543455092593</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45978.543455092593</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45978.543455092593</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45978.543455092593</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45978.543455092593</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45978.543455092593</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45978.543455092593</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45978.543455092593</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45978.543455092593</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45978.543455092593</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45978.543455092593</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45978.543455092593</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45978.543455092593</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45978.543455092593</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45978.543455092593</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45978.543455092593</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ca="1" si="0"/>
        <v>45978.543455092593</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ref="G58:G91" ca="1" si="1">IFERROR(NOW()-F58,"-")</f>
        <v>45978.543455092593</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45978.543455092593</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45978.543455092593</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45978.543455092593</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45978.543455092593</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45978.543455092593</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45978.543455092593</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45978.543455092593</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45978.543455092593</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45978.543455092593</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45978.543455092593</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45978.543455092593</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45978.543455092593</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45978.543455092593</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45978.543455092593</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45978.543455092593</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45978.543455092593</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45978.543455092593</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45978.543455092593</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45978.543455092593</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45978.543455092593</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45978.543455092593</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45978.543455092593</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45978.543455092593</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45978.543455092593</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45978.543455092593</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45978.543455092593</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45978.543455092593</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45978.543455092593</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45978.543455092593</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45978.543455092593</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45978.543455092593</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45978.543455092593</v>
      </c>
      <c r="H90" s="122"/>
      <c r="I90" s="120" t="str">
        <f>IFERROR(VLOOKUP(D90,DB!A:F,6,0),"")</f>
        <v/>
      </c>
      <c r="J90" s="120" t="str">
        <f>IFERROR(VLOOKUP(D90,DB!A:G,7,0),"")</f>
        <v/>
      </c>
      <c r="K90" s="123"/>
      <c r="L90" s="124" t="str">
        <f>IFERROR(VLOOKUP(D90,DB!A:I,9,0),"")</f>
        <v/>
      </c>
    </row>
    <row r="91" spans="1:12" ht="31.5" customHeight="1">
      <c r="A91" s="119"/>
      <c r="B91" s="120" t="str">
        <f>IFERROR(VLOOKUP(D91,DB!A:K,11,0),"")</f>
        <v/>
      </c>
      <c r="C91" s="121"/>
      <c r="D91" s="120"/>
      <c r="E91" s="110"/>
      <c r="F91" s="122"/>
      <c r="G91" s="105">
        <f t="shared" ca="1" si="1"/>
        <v>45978.543455092593</v>
      </c>
      <c r="H91" s="122"/>
      <c r="I91" s="120" t="str">
        <f>IFERROR(VLOOKUP(D91,DB!A:F,6,0),"")</f>
        <v/>
      </c>
      <c r="J91" s="120" t="str">
        <f>IFERROR(VLOOKUP(D91,DB!A:G,7,0),"")</f>
        <v/>
      </c>
      <c r="K91" s="123"/>
      <c r="L91" s="124"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2025-11-17T10:02:45Z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