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364" documentId="13_ncr:1_{F6CB121F-512D-4AA6-A0C1-0FB36C537598}" xr6:coauthVersionLast="47" xr6:coauthVersionMax="47" xr10:uidLastSave="{220AA669-C23B-42E1-AB5F-01D5300108A7}"/>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21" i="1"/>
  <c r="B22" i="1"/>
  <c r="B23" i="1"/>
  <c r="B5" i="4"/>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alcChain>
</file>

<file path=xl/sharedStrings.xml><?xml version="1.0" encoding="utf-8"?>
<sst xmlns="http://schemas.openxmlformats.org/spreadsheetml/2006/main" count="179025" uniqueCount="39102">
  <si>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</si>
  <si>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</si>
  <si>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</si>
  <si>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</si>
  <si>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</si>
  <si>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</si>
  <si>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</si>
  <si>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</si>
  <si>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</si>
  <si>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</si>
  <si>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</si>
  <si>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</si>
  <si>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</si>
  <si>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</si>
  <si>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</si>
  <si>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</si>
  <si>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</si>
  <si>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</si>
  <si>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</si>
  <si>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</si>
  <si>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</si>
  <si>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</si>
  <si>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</si>
  <si>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</si>
  <si>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</si>
  <si>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</si>
  <si>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</si>
  <si>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</si>
  <si>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</si>
  <si>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</si>
  <si>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</si>
  <si>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</si>
  <si>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</si>
  <si>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</si>
  <si>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</si>
  <si>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</si>
  <si>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</si>
  <si>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</si>
  <si>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</si>
  <si>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</si>
  <si>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</si>
  <si>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</si>
  <si>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</si>
  <si>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</si>
  <si>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</si>
  <si>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</si>
  <si>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</si>
  <si>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</si>
  <si>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</si>
  <si>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</si>
  <si>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</si>
  <si>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</si>
  <si>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</si>
  <si>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</si>
  <si>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</si>
  <si>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</si>
  <si>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</si>
  <si>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</si>
  <si>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</si>
  <si>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</si>
  <si>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</si>
  <si>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</si>
  <si>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</si>
  <si>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</si>
  <si>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</si>
  <si>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</si>
  <si>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</si>
  <si>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</si>
  <si>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</si>
  <si>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</si>
  <si>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</si>
  <si>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</si>
  <si>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</si>
  <si>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</si>
  <si>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</si>
  <si>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</si>
  <si>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</si>
  <si>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</si>
  <si>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</si>
  <si>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</si>
  <si>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</si>
  <si>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</si>
  <si>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</si>
  <si>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</si>
  <si>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</si>
  <si>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</si>
  <si>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</si>
  <si>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</si>
  <si>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</si>
  <si>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</si>
  <si>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</si>
  <si>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</si>
  <si>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</si>
  <si>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</si>
  <si>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</si>
  <si>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</si>
  <si>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</si>
  <si>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</si>
  <si>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</si>
  <si>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</si>
  <si>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</si>
  <si>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</si>
  <si>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</si>
  <si>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</si>
  <si>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</si>
  <si>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</si>
  <si>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</si>
  <si>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</si>
  <si>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</si>
  <si>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</si>
  <si>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</si>
  <si>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</si>
  <si>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</si>
  <si>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</si>
  <si>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</si>
  <si>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</si>
  <si>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</si>
  <si>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</si>
  <si>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</si>
  <si>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</si>
  <si>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</si>
  <si>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</si>
  <si>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</si>
  <si>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</si>
  <si>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</si>
  <si>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</si>
  <si>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</si>
  <si>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</si>
  <si>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</si>
  <si>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</si>
  <si>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</si>
  <si>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</si>
  <si>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</si>
  <si>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</si>
  <si>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</si>
  <si>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</si>
  <si>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</si>
  <si>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</si>
  <si>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</si>
  <si>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</si>
  <si>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</si>
  <si>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</si>
  <si>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</si>
  <si>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</si>
  <si>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</si>
  <si>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</si>
  <si>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</si>
  <si>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</si>
  <si>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</si>
  <si>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</si>
  <si>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</si>
  <si>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</si>
  <si>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</si>
  <si>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</si>
  <si>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</si>
  <si>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</si>
  <si>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</si>
  <si>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</si>
  <si>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</si>
  <si>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</si>
  <si>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</si>
  <si>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</si>
  <si>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</si>
  <si>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</si>
  <si>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</si>
  <si>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</si>
  <si>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</si>
  <si>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</si>
  <si>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</si>
  <si>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</si>
  <si>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</si>
  <si>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</si>
  <si>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</si>
  <si>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</si>
  <si>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</si>
  <si>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</si>
  <si>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</si>
  <si>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</si>
  <si>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</si>
  <si>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</si>
  <si>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</si>
  <si>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</si>
  <si>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</si>
  <si>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</si>
  <si>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</si>
  <si>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</si>
  <si>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</si>
  <si>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</si>
  <si>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</si>
  <si>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</si>
  <si>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</si>
  <si>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</si>
  <si>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</si>
  <si>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</si>
  <si>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</si>
  <si>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</si>
  <si>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</si>
  <si>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</si>
  <si>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</si>
  <si>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</si>
  <si>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</si>
  <si>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</si>
  <si>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</si>
  <si>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</si>
  <si>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</si>
  <si>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</si>
  <si>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</si>
  <si>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</si>
  <si>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</si>
  <si>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</si>
  <si>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</si>
  <si>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</si>
  <si>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</si>
  <si>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</si>
  <si>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</si>
  <si>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</si>
  <si>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</si>
  <si>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</si>
  <si>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</si>
  <si>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</si>
  <si>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</si>
  <si>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</si>
  <si>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</si>
  <si>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</si>
  <si>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</si>
  <si>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</si>
  <si>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</si>
  <si>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</si>
  <si>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</si>
  <si>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</si>
  <si>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</si>
  <si>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</si>
  <si>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</si>
  <si>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</si>
  <si>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</si>
  <si>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</si>
  <si>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</si>
  <si>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</si>
  <si>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</si>
  <si>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</si>
  <si>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</si>
  <si>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</si>
  <si>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</si>
  <si>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</si>
  <si>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</si>
  <si>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</si>
  <si>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</si>
  <si>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</si>
  <si>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</si>
  <si>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</si>
  <si>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</si>
  <si>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</si>
  <si>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</si>
  <si>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</si>
  <si>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</si>
  <si>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</si>
  <si>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</si>
  <si>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</si>
  <si>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</si>
  <si>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</si>
  <si>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</si>
  <si>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</si>
  <si>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</si>
  <si>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</si>
  <si>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</si>
  <si>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</si>
  <si>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</si>
  <si>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</si>
  <si>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</si>
  <si>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</si>
  <si>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</si>
  <si>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</si>
  <si>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</si>
  <si>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</si>
  <si>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</si>
  <si>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</si>
  <si>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</si>
  <si>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</si>
  <si>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</si>
  <si>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</si>
  <si>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</si>
  <si>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</si>
  <si>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</si>
  <si>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</si>
  <si>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</si>
  <si>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</si>
  <si>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</si>
  <si>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</si>
  <si>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</si>
  <si>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</si>
  <si>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</si>
  <si>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</si>
  <si>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</si>
  <si>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</si>
  <si>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</si>
  <si>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</si>
  <si>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</si>
  <si>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</si>
  <si>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</si>
  <si>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</si>
  <si>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</si>
  <si>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</si>
  <si>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</si>
  <si>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</si>
  <si>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</si>
  <si>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</si>
  <si>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</si>
  <si>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</si>
  <si>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</si>
  <si>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</si>
  <si>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</si>
  <si>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</si>
  <si>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</si>
  <si>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</si>
  <si>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</si>
  <si>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</si>
  <si>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</si>
  <si>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</si>
  <si>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</si>
  <si>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</si>
  <si>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</si>
  <si>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</si>
  <si>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</si>
  <si>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</si>
  <si>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</si>
  <si>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</si>
  <si>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</si>
  <si>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</si>
  <si>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</si>
  <si>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</si>
  <si>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</si>
  <si>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</si>
  <si>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</si>
  <si>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</si>
  <si>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</si>
  <si>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</si>
  <si>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</si>
  <si>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</si>
  <si>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</si>
  <si>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</si>
  <si>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</si>
  <si>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</si>
  <si>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</si>
  <si>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</si>
  <si>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</si>
  <si>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</si>
  <si>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</si>
  <si>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</si>
  <si>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</si>
  <si>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</si>
  <si>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</si>
  <si>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</si>
  <si>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</si>
  <si>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</si>
  <si>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</si>
  <si>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</si>
  <si>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</si>
  <si>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</si>
  <si>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</si>
  <si>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</si>
  <si>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</si>
  <si>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</si>
  <si>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</si>
  <si>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</si>
  <si>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</si>
  <si>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</si>
  <si>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</si>
  <si>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</si>
  <si>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</si>
  <si>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</si>
  <si>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</si>
  <si>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</si>
  <si>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</si>
  <si>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</si>
  <si>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</si>
  <si>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</si>
  <si>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</si>
  <si>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</si>
  <si>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</si>
  <si>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</si>
  <si>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</si>
  <si>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</si>
  <si>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</si>
  <si>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</si>
  <si>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</si>
  <si>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</si>
  <si>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</si>
  <si>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</si>
  <si>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</si>
  <si>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</si>
  <si>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</si>
  <si>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</si>
  <si>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</si>
  <si>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</si>
  <si>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</si>
  <si>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</si>
  <si>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</si>
  <si>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</si>
  <si>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</si>
  <si>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</si>
  <si>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</si>
  <si>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</si>
  <si>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</si>
  <si>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</si>
  <si>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</si>
  <si>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</si>
  <si>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</si>
  <si>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</si>
  <si>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</si>
  <si>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</si>
  <si>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</si>
  <si>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</si>
  <si>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</si>
  <si>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</si>
  <si>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</si>
  <si>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</si>
  <si>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</si>
  <si>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</si>
  <si>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</si>
  <si>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</si>
  <si>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</si>
  <si>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</si>
  <si>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</si>
  <si>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</si>
  <si>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</si>
  <si>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</si>
  <si>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</si>
  <si>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</si>
  <si>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</si>
  <si>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</si>
  <si>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</si>
  <si>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</si>
  <si>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</si>
  <si>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</si>
  <si>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</si>
  <si>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</si>
  <si>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</si>
  <si>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</si>
  <si>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</si>
  <si>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</si>
  <si>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</si>
  <si>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</si>
  <si>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</si>
  <si>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</si>
  <si>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</si>
  <si>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</si>
  <si>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</si>
  <si>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</si>
  <si>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</si>
  <si>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</si>
  <si>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</si>
  <si>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</si>
  <si>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</si>
  <si>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</si>
  <si>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</si>
  <si>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</si>
  <si>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</si>
  <si>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</si>
  <si>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</si>
  <si>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</si>
  <si>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</si>
  <si>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</si>
  <si>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</si>
  <si>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</si>
  <si>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</si>
  <si>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</si>
  <si>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</si>
  <si>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</si>
  <si>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</si>
  <si>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</si>
  <si>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</si>
  <si>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</si>
  <si>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</si>
  <si>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</si>
  <si>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</si>
  <si>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</si>
  <si>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</si>
  <si>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</si>
  <si>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</si>
  <si>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</si>
  <si>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</si>
  <si>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</si>
  <si>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</si>
  <si>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</si>
  <si>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</si>
  <si>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</si>
  <si>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</si>
  <si>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</si>
  <si>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</si>
  <si>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</si>
  <si>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</si>
  <si>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</si>
  <si>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</si>
  <si>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</si>
  <si>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</si>
  <si>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</si>
  <si>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</si>
  <si>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</si>
  <si>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</si>
  <si>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</si>
  <si>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</si>
  <si>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</si>
  <si>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</si>
  <si>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</si>
  <si>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</si>
  <si>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</si>
  <si>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</si>
  <si>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</si>
  <si>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</si>
  <si>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</si>
  <si>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</si>
  <si>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</si>
  <si>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</si>
  <si>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</si>
  <si>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</si>
  <si>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</si>
  <si>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</si>
  <si>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</si>
  <si>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</si>
  <si>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</si>
  <si>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</si>
  <si>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</si>
  <si>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</si>
  <si>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</si>
  <si>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</si>
  <si>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</si>
  <si>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</si>
  <si>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</si>
  <si>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</si>
  <si>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</si>
  <si>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</si>
  <si>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</si>
  <si>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</si>
  <si>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</si>
  <si>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</si>
  <si>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</si>
  <si>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</si>
  <si>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</si>
  <si>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</si>
  <si>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</si>
  <si>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</si>
  <si>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</si>
  <si>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</si>
  <si>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</si>
  <si>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</si>
  <si>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</si>
  <si>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</si>
  <si>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</si>
  <si>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</si>
  <si>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</si>
  <si>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</si>
  <si>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</si>
  <si>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</si>
  <si>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</si>
  <si>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</si>
  <si>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</si>
  <si>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</si>
  <si>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</si>
  <si>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</si>
  <si>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</si>
  <si>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</si>
  <si>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</si>
  <si>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</si>
  <si>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</si>
  <si>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</si>
  <si>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</si>
  <si>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</si>
  <si>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</si>
  <si>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</si>
  <si>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</si>
  <si>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</si>
  <si>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</si>
  <si>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</si>
  <si>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</si>
  <si>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</si>
  <si>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</si>
  <si>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</si>
  <si>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</si>
  <si>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</si>
  <si>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</si>
  <si>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</si>
  <si>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</si>
  <si>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</si>
  <si>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</si>
  <si>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</si>
  <si>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</si>
  <si>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</si>
  <si>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</si>
  <si>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</si>
  <si>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</si>
  <si>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</si>
  <si>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</si>
  <si>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</si>
  <si>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</si>
  <si>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</si>
  <si>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</si>
  <si>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</si>
  <si>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</si>
  <si>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</si>
  <si>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</si>
  <si>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</si>
  <si>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</si>
  <si>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</si>
  <si>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</si>
  <si>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</si>
  <si>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</si>
  <si>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</si>
  <si>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</si>
  <si>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</si>
  <si>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</si>
  <si>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</si>
  <si>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</si>
  <si>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</si>
  <si>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</si>
  <si>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</si>
  <si>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</si>
  <si>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</si>
  <si>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</si>
  <si>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</si>
  <si>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</si>
  <si>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</si>
  <si>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</si>
  <si>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</si>
  <si>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</si>
  <si>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</si>
  <si>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</si>
  <si>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</si>
  <si>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</si>
  <si>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</si>
  <si>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</si>
  <si>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</si>
  <si>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</si>
  <si>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</si>
  <si>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</si>
  <si>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</si>
  <si>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</si>
  <si>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</si>
  <si>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</si>
  <si>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</si>
  <si>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</si>
  <si>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</si>
  <si>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</si>
  <si>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</si>
  <si>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</si>
  <si>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</si>
  <si>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</si>
  <si>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</si>
  <si>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</si>
  <si>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</si>
  <si>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</si>
  <si>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</si>
  <si>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</si>
  <si>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</si>
  <si>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</si>
  <si>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</si>
  <si>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</si>
  <si>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</si>
  <si>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</si>
  <si>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</si>
  <si>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</si>
  <si>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</si>
  <si>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</si>
  <si>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</si>
  <si>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</si>
  <si>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</si>
  <si>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</si>
  <si>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</si>
  <si>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</si>
  <si>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</si>
  <si>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</si>
  <si>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</si>
  <si>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</si>
  <si>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</si>
  <si>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</si>
  <si>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</si>
  <si>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</si>
  <si>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</si>
  <si>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</si>
  <si>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</si>
  <si>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</si>
  <si>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</si>
  <si>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</si>
  <si>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</si>
  <si>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</si>
  <si>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</si>
  <si>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</si>
  <si>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</si>
  <si>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</si>
  <si>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</si>
  <si>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</si>
  <si>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</si>
  <si>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</si>
  <si>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</si>
  <si>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</si>
  <si>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</si>
  <si>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</si>
  <si>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</si>
  <si>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</si>
  <si>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</si>
  <si>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</si>
  <si>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</si>
  <si>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</si>
  <si>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</si>
  <si>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</si>
  <si>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</si>
  <si>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</si>
  <si>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</si>
  <si>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</si>
  <si>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</si>
  <si>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</si>
  <si>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</si>
  <si>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</si>
  <si>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</si>
  <si>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</si>
  <si>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</si>
  <si>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</si>
  <si>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</si>
  <si>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</si>
  <si>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</si>
  <si>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</si>
  <si>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</si>
  <si>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</si>
  <si>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</si>
  <si>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</si>
  <si>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</si>
  <si>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</si>
  <si>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</si>
  <si>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</si>
  <si>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</si>
  <si>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</si>
  <si>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</si>
  <si>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</si>
  <si>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</si>
  <si>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</si>
  <si>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</si>
  <si>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</si>
  <si>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</si>
  <si>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</si>
  <si>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</si>
  <si>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</si>
  <si>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</si>
  <si>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</si>
  <si>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</si>
  <si>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</si>
  <si>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</si>
  <si>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</si>
  <si>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</si>
  <si>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</si>
  <si>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</si>
  <si>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</si>
  <si>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</si>
  <si>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</si>
  <si>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</si>
  <si>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</si>
  <si>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</si>
  <si>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</si>
  <si>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</si>
  <si>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</si>
  <si>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</si>
  <si>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</si>
  <si>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</si>
  <si>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</si>
  <si>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</si>
  <si>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</si>
  <si>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</si>
  <si>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</si>
  <si>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</si>
  <si>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</si>
  <si>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</si>
  <si>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</si>
  <si>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</si>
  <si>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</si>
  <si>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</si>
  <si>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</si>
  <si>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</si>
  <si>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</si>
  <si>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</si>
  <si>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</si>
  <si>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</si>
  <si>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</si>
  <si>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</si>
  <si>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</si>
  <si>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</si>
  <si>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</si>
  <si>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</si>
  <si>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</si>
  <si>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</si>
  <si>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</si>
  <si>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</si>
  <si>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</si>
  <si>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</si>
  <si>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</si>
  <si>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</si>
  <si>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</si>
  <si>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</si>
  <si>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</si>
  <si>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</si>
  <si>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</si>
  <si>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</si>
  <si>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</si>
  <si>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</si>
  <si>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</si>
  <si>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</si>
  <si>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</si>
  <si>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</si>
  <si>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</si>
  <si>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</si>
  <si>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</si>
  <si>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</si>
  <si>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</si>
  <si>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</si>
  <si>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</si>
  <si>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</si>
  <si>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</si>
  <si>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</si>
  <si>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</si>
  <si>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</si>
  <si>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</si>
  <si>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</si>
  <si>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</si>
  <si>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</si>
  <si>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</si>
  <si>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</si>
  <si>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</si>
  <si>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</si>
  <si>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</si>
  <si>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</si>
  <si>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</si>
  <si>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</si>
  <si>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</si>
  <si>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</si>
  <si>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</si>
  <si>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</si>
  <si>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</si>
  <si>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</si>
  <si>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</si>
  <si>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</si>
  <si>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</si>
  <si>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</si>
  <si>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</si>
  <si>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</si>
  <si>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</si>
  <si>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</si>
  <si>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</si>
  <si>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</si>
  <si>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</si>
  <si>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</si>
  <si>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</si>
  <si>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</si>
  <si>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</si>
  <si>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</si>
  <si>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</si>
  <si>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</si>
  <si>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</si>
  <si>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</si>
  <si>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</si>
  <si>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</si>
  <si>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</si>
  <si>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</si>
  <si>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</si>
  <si>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</si>
  <si>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</si>
  <si>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</si>
  <si>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</si>
  <si>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</si>
  <si>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</si>
  <si>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</si>
  <si>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</si>
  <si>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</si>
  <si>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</si>
  <si>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</si>
  <si>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</si>
  <si>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</si>
  <si>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</si>
  <si>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</si>
  <si>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</si>
  <si>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</si>
  <si>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</si>
  <si>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</si>
  <si>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</si>
  <si>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</si>
  <si>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</si>
  <si>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</si>
  <si>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</si>
  <si>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</si>
  <si>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</si>
  <si>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</si>
  <si>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</si>
  <si>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</si>
  <si>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</si>
  <si>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</si>
  <si>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</si>
  <si>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</si>
  <si>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</si>
  <si>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</si>
  <si>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</si>
  <si>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</si>
  <si>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</si>
  <si>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</si>
  <si>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</si>
  <si>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</si>
  <si>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</si>
  <si>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</si>
  <si>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</si>
  <si>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</si>
  <si>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</si>
  <si>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</si>
  <si>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</si>
  <si>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</si>
  <si>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</si>
  <si>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</si>
  <si>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</si>
  <si>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</si>
  <si>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</si>
  <si>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</si>
  <si>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</si>
  <si>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</si>
  <si>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</si>
  <si>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</si>
  <si>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</si>
  <si>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</si>
  <si>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</si>
  <si>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</si>
  <si>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</si>
  <si>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</si>
  <si>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</si>
  <si>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</si>
  <si>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</si>
  <si>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</si>
  <si>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</si>
  <si>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</si>
  <si>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</si>
  <si>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</si>
  <si>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</si>
  <si>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</si>
  <si>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</si>
  <si>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</si>
  <si>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</si>
  <si>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</si>
  <si>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</si>
  <si>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</si>
  <si>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</si>
  <si>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</si>
  <si>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</si>
  <si>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</si>
  <si>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</si>
  <si>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</si>
  <si>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</si>
  <si>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</si>
  <si>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</si>
  <si>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</si>
  <si>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</si>
  <si>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</si>
  <si>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</si>
  <si>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</si>
  <si>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</si>
  <si>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</si>
  <si>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</si>
  <si>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</si>
  <si>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</si>
  <si>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</si>
  <si>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</si>
  <si>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</si>
  <si>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</si>
  <si>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</si>
  <si>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</si>
  <si>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</si>
  <si>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</si>
  <si>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</si>
  <si>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</si>
  <si>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</si>
  <si>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</si>
  <si>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</si>
  <si>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</si>
  <si>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</si>
  <si>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</si>
  <si>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</si>
  <si>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</si>
  <si>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</si>
  <si>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</si>
  <si>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</si>
  <si>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</si>
  <si>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</si>
  <si>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</si>
  <si>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</si>
  <si>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</si>
  <si>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</si>
  <si>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</si>
  <si>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</si>
  <si>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</si>
  <si>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</si>
  <si>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</si>
  <si>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</si>
  <si>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</si>
  <si>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</si>
  <si>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</si>
  <si>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</si>
  <si>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</si>
  <si>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</si>
  <si>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</si>
  <si>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</si>
  <si>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</si>
  <si>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</si>
  <si>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</si>
  <si>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</si>
  <si>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</si>
  <si>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</si>
  <si>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</si>
  <si>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</si>
  <si>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</si>
  <si>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</si>
  <si>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</si>
  <si>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</si>
  <si>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</si>
  <si>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</si>
  <si>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</si>
  <si>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</si>
  <si>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</si>
  <si>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</si>
  <si>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</si>
  <si>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</si>
  <si>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</si>
  <si>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</si>
  <si>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</si>
  <si>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</si>
  <si>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</si>
  <si>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</si>
  <si>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</si>
  <si>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</si>
  <si>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</si>
  <si>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</si>
  <si>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</si>
  <si>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</si>
  <si>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</si>
  <si>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</si>
  <si>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</si>
  <si>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</si>
  <si>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</si>
  <si>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</si>
  <si>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</si>
  <si>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</si>
  <si>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</si>
  <si>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</si>
  <si>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</si>
  <si>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</si>
  <si>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</si>
  <si>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</si>
  <si>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</si>
  <si>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</si>
  <si>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</si>
  <si>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</si>
  <si>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</si>
  <si>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</si>
  <si>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</si>
  <si>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</si>
  <si>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</si>
  <si>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</si>
  <si>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</si>
  <si>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</si>
  <si>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</si>
  <si>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</si>
  <si>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</si>
  <si>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</si>
  <si>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</si>
  <si>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</si>
  <si>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</si>
  <si>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</si>
  <si>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</si>
  <si>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</si>
  <si>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</si>
  <si>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</si>
  <si>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</si>
  <si>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</si>
  <si>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</si>
  <si>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</si>
  <si>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</si>
  <si>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</si>
  <si>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</si>
  <si>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</si>
  <si>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</si>
  <si>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</si>
  <si>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</si>
  <si>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</si>
  <si>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</si>
  <si>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</si>
  <si>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</si>
  <si>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</si>
  <si>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</si>
  <si>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</si>
  <si>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</si>
  <si>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</si>
  <si>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</si>
  <si>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</si>
  <si>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</si>
  <si>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</si>
  <si>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</si>
  <si>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</si>
  <si>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</si>
  <si>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</si>
  <si>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</si>
  <si>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</si>
  <si>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</si>
  <si>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</si>
  <si>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</si>
  <si>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</si>
  <si>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</si>
  <si>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</si>
  <si>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</si>
  <si>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</si>
  <si>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</si>
  <si>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</si>
  <si>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</si>
  <si>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</si>
  <si>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</si>
  <si>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</si>
  <si>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</si>
  <si>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</si>
  <si>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</si>
  <si>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</si>
  <si>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</si>
  <si>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</si>
  <si>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</si>
  <si>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</si>
  <si>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</si>
  <si>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</si>
  <si>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</si>
  <si>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</si>
  <si>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</si>
  <si>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</si>
  <si>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</si>
  <si>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</si>
  <si>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</si>
  <si>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</si>
  <si>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</si>
  <si>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</si>
  <si>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</si>
  <si>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</si>
  <si>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</si>
  <si>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</si>
  <si>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</si>
  <si>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</si>
  <si>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</si>
  <si>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</si>
  <si>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</si>
  <si>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</si>
  <si>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</si>
  <si>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</si>
  <si>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</si>
  <si>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</si>
  <si>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</si>
  <si>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</si>
  <si>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</si>
  <si>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</si>
  <si>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</si>
  <si>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</si>
  <si>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</si>
  <si>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</si>
  <si>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</si>
  <si>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</si>
  <si>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</si>
  <si>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</si>
  <si>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</si>
  <si>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</si>
  <si>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</si>
  <si>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</si>
  <si>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</si>
  <si>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</si>
  <si>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</si>
  <si>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</si>
  <si>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</si>
  <si>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</si>
  <si>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</si>
  <si>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</si>
  <si>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</si>
  <si>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</si>
  <si>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</si>
  <si>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</si>
  <si>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</si>
  <si>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</si>
  <si>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</si>
  <si>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</si>
  <si>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</si>
  <si>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</si>
  <si>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</si>
  <si>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</si>
  <si>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</si>
  <si>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</si>
  <si>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</si>
  <si>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</si>
  <si>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</si>
  <si>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</si>
  <si>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</si>
  <si>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</si>
  <si>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</si>
  <si>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</si>
  <si>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</si>
  <si>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</si>
  <si>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</si>
  <si>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</si>
  <si>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</si>
  <si>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</si>
  <si>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</si>
  <si>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</si>
  <si>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</si>
  <si>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</si>
  <si>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</si>
  <si>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</si>
  <si>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</si>
  <si>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</si>
  <si>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</si>
  <si>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</si>
  <si>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</si>
  <si>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</si>
  <si>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</si>
  <si>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</si>
  <si>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</si>
  <si>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</si>
  <si>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</si>
  <si>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</si>
  <si>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</si>
  <si>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</si>
  <si>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</si>
  <si>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</si>
  <si>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</si>
  <si>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</si>
  <si>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</si>
  <si>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</si>
  <si>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</si>
  <si>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</si>
  <si>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</si>
  <si>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</si>
  <si>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</si>
  <si>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</si>
  <si>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</si>
  <si>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</si>
  <si>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</si>
  <si>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</si>
  <si>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</si>
  <si>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</si>
  <si>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</si>
  <si>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</si>
  <si>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</si>
  <si>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</si>
  <si>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</si>
  <si>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</si>
  <si>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</si>
  <si>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</si>
  <si>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</si>
  <si>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</si>
  <si>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</si>
  <si>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</si>
  <si>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</si>
  <si>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</si>
  <si>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</si>
  <si>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</si>
  <si>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</si>
  <si>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</si>
  <si>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</si>
  <si>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</si>
  <si>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</si>
  <si>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</si>
  <si>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</si>
  <si>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</si>
  <si>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</si>
  <si>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</si>
  <si>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</si>
  <si>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</si>
  <si>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</si>
  <si>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</si>
  <si>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</si>
  <si>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</si>
  <si>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</si>
  <si>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</si>
  <si>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</si>
  <si>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</si>
  <si>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</si>
  <si>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</si>
  <si>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</si>
  <si>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</si>
  <si>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</si>
  <si>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</si>
  <si>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</si>
  <si>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</si>
  <si>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</si>
  <si>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</si>
  <si>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</si>
  <si>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</si>
  <si>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</si>
  <si>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</si>
  <si>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</si>
  <si>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</si>
  <si>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</si>
  <si>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</si>
  <si>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</si>
  <si>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</si>
  <si>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</si>
  <si>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</si>
  <si>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</si>
  <si>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</si>
  <si>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</si>
  <si>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</si>
  <si>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</si>
  <si>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</si>
  <si>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</si>
  <si>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</si>
  <si>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</si>
  <si>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</si>
  <si>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</si>
  <si>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</si>
  <si>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</si>
  <si>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</si>
  <si>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</si>
  <si>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</si>
  <si>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</si>
  <si>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</si>
  <si>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</si>
  <si>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</si>
  <si>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</si>
  <si>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</si>
  <si>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</si>
  <si>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</si>
  <si>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</si>
  <si>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</si>
  <si>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</si>
  <si>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</si>
  <si>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</si>
  <si>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</si>
  <si>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</si>
  <si>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</si>
  <si>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</si>
  <si>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</si>
  <si>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</si>
  <si>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</si>
  <si>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</si>
  <si>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</si>
  <si>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</si>
  <si>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</si>
  <si>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</si>
  <si>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</si>
  <si>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</si>
  <si>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</si>
  <si>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</si>
  <si>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</si>
  <si>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</si>
  <si>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</si>
  <si>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</si>
  <si>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</si>
  <si>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</si>
  <si>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</si>
  <si>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</si>
  <si>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</si>
  <si>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</si>
  <si>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</si>
  <si>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</si>
  <si>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</si>
  <si>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</si>
  <si>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</si>
  <si>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</si>
  <si>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</si>
  <si>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</si>
  <si>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</si>
  <si>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</si>
  <si>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</si>
  <si>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</si>
  <si>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</si>
  <si>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</si>
  <si>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</si>
  <si>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</si>
  <si>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</si>
  <si>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</si>
  <si>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</si>
  <si>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</si>
  <si>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</si>
  <si>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</si>
  <si>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</si>
  <si>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</si>
  <si>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</si>
  <si>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</si>
  <si>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</si>
  <si>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</si>
  <si>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</si>
  <si>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</si>
  <si>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</si>
  <si>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</si>
  <si>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</si>
  <si>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</si>
  <si>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</si>
  <si>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</si>
  <si>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</si>
  <si>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</si>
  <si>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</si>
  <si>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</si>
  <si>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</si>
  <si>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</si>
  <si>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</si>
  <si>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</si>
  <si>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</si>
  <si>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</si>
  <si>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</si>
  <si>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</si>
  <si>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</si>
  <si>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</si>
  <si>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</si>
  <si>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</si>
  <si>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</si>
  <si>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</si>
  <si>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</si>
  <si>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</si>
  <si>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</si>
  <si>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</si>
  <si>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</si>
  <si>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</si>
  <si>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</si>
  <si>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</si>
  <si>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</si>
  <si>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</si>
  <si>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</si>
  <si>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</si>
  <si>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</si>
  <si>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</si>
  <si>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</si>
  <si>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</si>
  <si>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</si>
  <si>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</si>
  <si>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</si>
  <si>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</si>
  <si>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</si>
  <si>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</si>
  <si>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</si>
  <si>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</si>
  <si>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</si>
  <si>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</si>
  <si>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</si>
  <si>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</si>
  <si>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</si>
  <si>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</si>
  <si>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</si>
  <si>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</si>
  <si>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</si>
  <si>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</si>
  <si>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</si>
  <si>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</si>
  <si>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</si>
  <si>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</si>
  <si>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</si>
  <si>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</si>
  <si>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</si>
  <si>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</si>
  <si>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</si>
  <si>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</si>
  <si>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</si>
  <si>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</si>
  <si>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</si>
  <si>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</si>
  <si>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</si>
  <si>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</si>
  <si>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</si>
  <si>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</si>
  <si>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</si>
  <si>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</si>
  <si>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</si>
  <si>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</si>
  <si>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</si>
  <si>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</si>
  <si>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</si>
  <si>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</si>
  <si>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</si>
  <si>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</si>
  <si>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</si>
  <si>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</si>
  <si>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</si>
  <si>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</si>
  <si>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</si>
  <si>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</si>
  <si>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</si>
  <si>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</si>
  <si>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</si>
  <si>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</si>
  <si>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</si>
  <si>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</si>
  <si>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</si>
  <si>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</si>
  <si>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</si>
  <si>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</si>
  <si>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</si>
  <si>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</si>
  <si>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</si>
  <si>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</si>
  <si>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</si>
  <si>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</si>
  <si>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</si>
  <si>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</si>
  <si>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</si>
  <si>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</si>
  <si>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</si>
  <si>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</si>
  <si>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</si>
  <si>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</si>
  <si>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</si>
  <si>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</si>
  <si>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</si>
  <si>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</si>
  <si>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</si>
  <si>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</si>
  <si>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</si>
  <si>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</si>
  <si>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</si>
  <si>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</si>
  <si>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</si>
  <si>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</si>
  <si>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</si>
  <si>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</si>
  <si>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</si>
  <si>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</si>
  <si>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</si>
  <si>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</si>
  <si>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</si>
  <si>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</si>
  <si>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</si>
  <si>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</si>
  <si>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</si>
  <si>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</si>
  <si>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</si>
  <si>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</si>
  <si>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</si>
  <si>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</si>
  <si>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</si>
  <si>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</si>
  <si>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</si>
  <si>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</si>
  <si>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</si>
  <si>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</si>
  <si>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</si>
  <si>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</si>
  <si>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</si>
  <si>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</si>
  <si>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</si>
  <si>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</si>
  <si>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</si>
  <si>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</si>
  <si>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</si>
  <si>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</si>
  <si>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</si>
  <si>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</si>
  <si>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</si>
  <si>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</si>
  <si>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</si>
  <si>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</si>
  <si>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</si>
  <si>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</si>
  <si>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</si>
  <si>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</si>
  <si>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</si>
  <si>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</si>
  <si>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</si>
  <si>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</si>
  <si>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</si>
  <si>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</si>
  <si>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</si>
  <si>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</si>
  <si>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</si>
  <si>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</si>
  <si>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</si>
  <si>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</si>
  <si>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</si>
  <si>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</si>
  <si>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</si>
  <si>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</si>
  <si>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</si>
  <si>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</si>
  <si>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</si>
  <si>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</si>
  <si>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</si>
  <si>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</si>
  <si>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</si>
  <si>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</si>
  <si>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</si>
  <si>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</si>
  <si>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</si>
  <si>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</si>
  <si>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</si>
  <si>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</si>
  <si>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</si>
  <si>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</si>
  <si>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</si>
  <si>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</si>
  <si>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</si>
  <si>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</si>
  <si>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</si>
  <si>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</si>
  <si>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</si>
  <si>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</si>
  <si>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</si>
  <si>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</si>
  <si>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</si>
  <si>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</si>
  <si>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</si>
  <si>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</si>
  <si>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</si>
  <si>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</si>
  <si>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</si>
  <si>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</si>
  <si>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</si>
  <si>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</si>
  <si>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</si>
  <si>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</si>
  <si>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</si>
  <si>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</si>
  <si>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</si>
  <si>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</si>
  <si>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</si>
  <si>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</si>
  <si>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</si>
  <si>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</si>
  <si>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</si>
  <si>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</si>
  <si>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</si>
  <si>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</si>
  <si>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</si>
  <si>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</si>
  <si>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</si>
  <si>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</si>
  <si>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</si>
  <si>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</si>
  <si>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</si>
  <si>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</si>
  <si>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</si>
  <si>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</si>
  <si>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</si>
  <si>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</si>
  <si>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</si>
  <si>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</si>
  <si>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</si>
  <si>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</si>
  <si>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</si>
  <si>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</si>
  <si>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</si>
  <si>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</si>
  <si>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</si>
  <si>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</si>
  <si>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</si>
  <si>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</si>
  <si>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</si>
  <si>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</si>
  <si>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</si>
  <si>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</si>
  <si>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</si>
  <si>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</si>
  <si>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</si>
  <si>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</si>
  <si>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</si>
  <si>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</si>
  <si>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</si>
  <si>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</si>
  <si>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</si>
  <si>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</si>
  <si>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</si>
  <si>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</si>
  <si>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</si>
  <si>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</si>
  <si>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</si>
  <si>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</si>
  <si>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</si>
  <si>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</si>
  <si>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</si>
  <si>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</si>
  <si>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</si>
  <si>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</si>
  <si>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</si>
  <si>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</si>
  <si>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</si>
  <si>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</si>
  <si>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</si>
  <si>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</si>
  <si>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</si>
  <si>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</si>
  <si>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</si>
  <si>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</si>
  <si>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</si>
  <si>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</si>
  <si>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</si>
  <si>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</si>
  <si>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</si>
  <si>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</si>
  <si>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</si>
  <si>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</si>
  <si>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</si>
  <si>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</si>
  <si>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</si>
  <si>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</si>
  <si>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</si>
  <si>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</si>
  <si>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</si>
  <si>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</si>
  <si>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</si>
  <si>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</si>
  <si>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</si>
  <si>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</si>
  <si>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</si>
  <si>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</si>
  <si>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</si>
  <si>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</si>
  <si>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</si>
  <si>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</si>
  <si>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</si>
  <si>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</si>
  <si>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</si>
  <si>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</si>
  <si>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</si>
  <si>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</si>
  <si>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</si>
  <si>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</si>
  <si>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</si>
  <si>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</si>
  <si>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</si>
  <si>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</si>
  <si>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</si>
  <si>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</si>
  <si>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</si>
  <si>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</si>
  <si>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</si>
  <si>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</si>
  <si>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</si>
  <si>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</si>
  <si>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</si>
  <si>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</si>
  <si>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</si>
  <si>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</si>
  <si>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</si>
  <si>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</si>
  <si>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</si>
  <si>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</si>
  <si>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</si>
  <si>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</si>
  <si>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</si>
  <si>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</si>
  <si>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</si>
  <si>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</si>
  <si>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</si>
  <si>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</si>
  <si>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</si>
  <si>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</si>
  <si>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</si>
  <si>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</si>
  <si>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</si>
  <si>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</si>
  <si>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</si>
  <si>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</si>
  <si>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</si>
  <si>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</si>
  <si>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</si>
  <si>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</si>
  <si>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</si>
  <si>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</si>
  <si>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</si>
  <si>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</si>
  <si>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</si>
  <si>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</si>
  <si>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</si>
  <si>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</si>
  <si>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</si>
  <si>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</si>
  <si>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</si>
  <si>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</si>
  <si>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</si>
  <si>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</si>
  <si>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</si>
  <si>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</si>
  <si>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</si>
  <si>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</si>
  <si>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</si>
  <si>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</si>
  <si>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</si>
  <si>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</si>
  <si>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</si>
  <si>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</si>
  <si>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</si>
  <si>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</si>
  <si>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</si>
  <si>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</si>
  <si>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</si>
  <si>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</si>
  <si>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</si>
  <si>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</si>
  <si>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</si>
  <si>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</si>
  <si>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</si>
  <si>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</si>
  <si>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</si>
  <si>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</si>
  <si>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</si>
  <si>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</si>
  <si>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</si>
  <si>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</si>
  <si>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</si>
  <si>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</si>
  <si>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</si>
  <si>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</si>
  <si>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</si>
  <si>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</si>
  <si>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</si>
  <si>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</si>
  <si>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</si>
  <si>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</si>
  <si>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</si>
  <si>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</si>
  <si>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</si>
  <si>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</si>
  <si>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</si>
  <si>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</si>
  <si>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</si>
  <si>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</si>
  <si>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</si>
  <si>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</si>
  <si>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</si>
  <si>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</si>
  <si>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</si>
  <si>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</si>
  <si>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</si>
  <si>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</si>
  <si>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</si>
  <si>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</si>
  <si>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</si>
  <si>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</si>
  <si>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</si>
  <si>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</si>
  <si>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</si>
  <si>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</si>
  <si>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</si>
  <si>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</si>
  <si>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</si>
  <si>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</si>
  <si>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</si>
  <si>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</si>
  <si>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</si>
  <si>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</si>
  <si>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</si>
  <si>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</si>
  <si>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</si>
  <si>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</si>
  <si>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</si>
  <si>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</si>
  <si>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</si>
  <si>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</si>
  <si>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</si>
  <si>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</si>
  <si>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</si>
  <si>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</si>
  <si>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</si>
  <si>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</si>
  <si>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</si>
  <si>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</si>
  <si>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</si>
  <si>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</si>
  <si>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</si>
  <si>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</si>
  <si>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</si>
  <si>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</si>
  <si>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</si>
  <si>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</si>
  <si>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</si>
  <si>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</si>
  <si>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</si>
  <si>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</si>
  <si>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</si>
  <si>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</si>
  <si>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</si>
  <si>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</si>
  <si>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</si>
  <si>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</si>
  <si>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</si>
  <si>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</si>
  <si>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</si>
  <si>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</si>
  <si>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</si>
  <si>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</si>
  <si>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</si>
  <si>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</si>
  <si>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</si>
  <si>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</si>
  <si>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</si>
  <si>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</si>
  <si>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</si>
  <si>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</si>
  <si>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</si>
  <si>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</si>
  <si>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</si>
  <si>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</si>
  <si>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</si>
  <si>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</si>
  <si>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</si>
  <si>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</si>
  <si>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</si>
  <si>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</si>
  <si>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</si>
  <si>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</si>
  <si>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</si>
  <si>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</si>
  <si>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</si>
  <si>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</si>
  <si>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</si>
  <si>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</si>
  <si>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</si>
  <si>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</si>
  <si>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</si>
  <si>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</si>
  <si>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</si>
  <si>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</si>
  <si>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</si>
  <si>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</si>
  <si>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</si>
  <si>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</si>
  <si>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</si>
  <si>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</si>
  <si>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</si>
  <si>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</si>
  <si>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</si>
  <si>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</si>
  <si>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</si>
  <si>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</si>
  <si>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</si>
  <si>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</si>
  <si>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</si>
  <si>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</si>
  <si>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</si>
  <si>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</si>
  <si>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</si>
  <si>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</si>
  <si>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</si>
  <si>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</si>
  <si>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</si>
  <si>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</si>
  <si>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</si>
  <si>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</si>
  <si>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</si>
  <si>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</si>
  <si>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</si>
  <si>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</si>
  <si>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</si>
  <si>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</si>
  <si>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</si>
  <si>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</si>
  <si>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</si>
  <si>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</si>
  <si>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</si>
  <si>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</si>
  <si>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</si>
  <si>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</si>
  <si>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</si>
  <si>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</si>
  <si>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</si>
  <si>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</si>
  <si>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</si>
  <si>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</si>
  <si>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</si>
  <si>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</si>
  <si>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</si>
  <si>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</si>
  <si>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</si>
  <si>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</si>
  <si>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</si>
  <si>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</si>
  <si>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</si>
  <si>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</si>
  <si>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</si>
  <si>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</si>
  <si>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</si>
  <si>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</si>
  <si>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</si>
  <si>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</si>
  <si>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</si>
  <si>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</si>
  <si>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</si>
  <si>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</si>
  <si>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</si>
  <si>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</si>
  <si>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</si>
  <si>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</si>
  <si>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</si>
  <si>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</si>
  <si>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</si>
  <si>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</si>
  <si>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</si>
  <si>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</si>
  <si>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</si>
  <si>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</si>
  <si>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</si>
  <si>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</si>
  <si>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</si>
  <si>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</si>
  <si>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</si>
  <si>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</si>
  <si>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</si>
  <si>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</si>
  <si>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</si>
  <si>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</si>
  <si>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</si>
  <si>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</si>
  <si>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</si>
  <si>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</si>
  <si>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</si>
  <si>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</si>
  <si>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</si>
  <si>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</si>
  <si>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</si>
  <si>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</si>
  <si>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</si>
  <si>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</si>
  <si>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</si>
  <si>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</si>
  <si>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</si>
  <si>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</si>
  <si>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</si>
  <si>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</si>
  <si>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</si>
  <si>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</si>
  <si>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</si>
  <si>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</si>
  <si>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</si>
  <si>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</si>
  <si>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</si>
  <si>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</si>
  <si>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</si>
  <si>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</si>
  <si>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</si>
  <si>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</si>
  <si>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</si>
  <si>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</si>
  <si>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</si>
  <si>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</si>
  <si>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</si>
  <si>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</si>
  <si>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</si>
  <si>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</si>
  <si>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</si>
  <si>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</si>
  <si>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</si>
  <si>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</si>
  <si>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</si>
  <si>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</si>
  <si>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</si>
  <si>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</si>
  <si>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</si>
  <si>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</si>
  <si>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</si>
  <si>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</si>
  <si>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</si>
  <si>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</si>
  <si>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</si>
  <si>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</si>
  <si>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</si>
  <si>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</si>
  <si>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</si>
  <si>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</si>
  <si>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</si>
  <si>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</si>
  <si>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</si>
  <si>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</si>
  <si>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</si>
  <si>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</si>
  <si>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</si>
  <si>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</si>
  <si>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</si>
  <si>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</si>
  <si>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</si>
  <si>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</si>
  <si>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</si>
  <si>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</si>
  <si>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</si>
  <si>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</si>
  <si>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</si>
  <si>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</si>
  <si>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</si>
  <si>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</si>
  <si>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</si>
  <si>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</si>
  <si>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</si>
  <si>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</si>
  <si>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</si>
  <si>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</si>
  <si>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</si>
  <si>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</si>
  <si>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</si>
  <si>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</si>
  <si>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</si>
  <si>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</si>
  <si>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</si>
  <si>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</si>
  <si>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</si>
  <si>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</si>
  <si>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</si>
  <si>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</si>
  <si>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</si>
  <si>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</si>
  <si>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</si>
  <si>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</si>
  <si>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</si>
  <si>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</si>
  <si>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</si>
  <si>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</si>
  <si>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</si>
  <si>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</si>
  <si>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</si>
  <si>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</si>
  <si>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</si>
  <si>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</si>
  <si>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</si>
  <si>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</si>
  <si>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</si>
  <si>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</si>
  <si>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</si>
  <si>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</si>
  <si>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</si>
  <si>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</si>
  <si>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</si>
  <si>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</si>
  <si>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</si>
  <si>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</si>
  <si>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</si>
  <si>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</si>
  <si>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</si>
  <si>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</si>
  <si>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</si>
  <si>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</si>
  <si>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</si>
  <si>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</si>
  <si>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</si>
  <si>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</si>
  <si>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</si>
  <si>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</si>
  <si>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</si>
  <si>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</si>
  <si>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</si>
  <si>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</si>
  <si>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</si>
  <si>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</si>
  <si>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</si>
  <si>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</si>
  <si>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</si>
  <si>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</si>
  <si>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</si>
  <si>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</si>
  <si>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</si>
  <si>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</si>
  <si>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</si>
  <si>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</si>
  <si>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</si>
  <si>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</si>
  <si>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</si>
  <si>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</si>
  <si>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</si>
  <si>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</si>
  <si>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</si>
  <si>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</si>
  <si>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</si>
  <si>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</si>
  <si>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</si>
  <si>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</si>
  <si>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</si>
  <si>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</si>
  <si>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</si>
  <si>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</si>
  <si>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</si>
  <si>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</si>
  <si>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</si>
  <si>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</si>
  <si>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</si>
  <si>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</si>
  <si>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</si>
  <si>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</si>
  <si>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</si>
  <si>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</si>
  <si>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</si>
  <si>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</si>
  <si>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</si>
  <si>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</si>
  <si>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</si>
  <si>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</si>
  <si>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</si>
  <si>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</si>
  <si>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</si>
  <si>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</si>
  <si>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</si>
  <si>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</si>
  <si>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</si>
  <si>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</si>
  <si>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</si>
  <si>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</si>
  <si>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</si>
  <si>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</si>
  <si>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</si>
  <si>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</si>
  <si>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</si>
  <si>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</si>
  <si>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</si>
  <si>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</si>
  <si>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</si>
  <si>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</si>
  <si>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</si>
  <si>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</si>
  <si>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</si>
  <si>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</si>
  <si>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</si>
  <si>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</si>
  <si>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</si>
  <si>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</si>
  <si>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</si>
  <si>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</si>
  <si>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</si>
  <si>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</si>
  <si>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</si>
  <si>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</si>
  <si>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</si>
  <si>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</si>
  <si>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</si>
  <si>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</si>
  <si>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</si>
  <si>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</si>
  <si>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</si>
  <si>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</si>
  <si>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</si>
  <si>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</si>
  <si>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</si>
  <si>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</si>
  <si>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</si>
  <si>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</si>
  <si>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</si>
  <si>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</si>
  <si>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</si>
  <si>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</si>
  <si>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</si>
  <si>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</si>
  <si>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</si>
  <si>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</si>
  <si>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</si>
  <si>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</si>
  <si>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</si>
  <si>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</si>
  <si>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</si>
  <si>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</si>
  <si>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</si>
  <si>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</si>
  <si>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</si>
  <si>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</si>
  <si>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</si>
  <si>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</si>
  <si>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</si>
  <si>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</si>
  <si>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</si>
  <si>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</si>
  <si>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</si>
  <si>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</si>
  <si>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</si>
  <si>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</si>
  <si>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</si>
  <si>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</si>
  <si>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</si>
  <si>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</si>
  <si>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</si>
  <si>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</si>
  <si>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</si>
  <si>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</si>
  <si>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</si>
  <si>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</si>
  <si>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</si>
  <si>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</si>
  <si>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</si>
  <si>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</si>
  <si>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</si>
  <si>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</si>
  <si>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</si>
  <si>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</si>
  <si>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</si>
  <si>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</si>
  <si>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</si>
  <si>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</si>
  <si>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</si>
  <si>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</si>
  <si>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</si>
  <si>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</si>
  <si>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</si>
  <si>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</si>
  <si>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</si>
  <si>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</si>
  <si>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</si>
  <si>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</si>
  <si>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</si>
  <si>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</si>
  <si>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</si>
  <si>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</si>
  <si>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</si>
  <si>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</si>
  <si>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</si>
  <si>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</si>
  <si>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</si>
  <si>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</si>
  <si>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</si>
  <si>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</si>
  <si>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</si>
  <si>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</si>
  <si>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</si>
  <si>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</si>
  <si>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</si>
  <si>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</si>
  <si>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</si>
  <si>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</si>
  <si>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</si>
  <si>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</si>
  <si>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</si>
  <si>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</si>
  <si>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</si>
  <si>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</si>
  <si>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</si>
  <si>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</si>
  <si>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</si>
  <si>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</si>
  <si>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</si>
  <si>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</si>
  <si>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</si>
  <si>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</si>
  <si>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</si>
  <si>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</si>
  <si>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</si>
  <si>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</si>
  <si>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</si>
  <si>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</si>
  <si>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</si>
  <si>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</si>
  <si>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</si>
  <si>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</si>
  <si>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</si>
  <si>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</si>
  <si>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</si>
  <si>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</si>
  <si>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</si>
  <si>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</si>
  <si>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</si>
  <si>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</si>
  <si>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</si>
  <si>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</si>
  <si>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</si>
  <si>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</si>
  <si>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</si>
  <si>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</si>
  <si>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</si>
  <si>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</si>
  <si>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</si>
  <si>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</si>
  <si>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</si>
  <si>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</si>
  <si>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</si>
  <si>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</si>
  <si>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</si>
  <si>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</si>
  <si>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</si>
  <si>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</si>
  <si>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</si>
  <si>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</si>
  <si>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</si>
  <si>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</si>
  <si>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</si>
  <si>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</si>
  <si>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</si>
  <si>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</si>
  <si>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</si>
  <si>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</si>
  <si>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</si>
  <si>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</si>
  <si>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</si>
  <si>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</si>
  <si>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</si>
  <si>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</si>
  <si>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</si>
  <si>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</si>
  <si>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</si>
  <si>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</si>
  <si>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</si>
  <si>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</si>
  <si>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</si>
  <si>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</si>
  <si>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</si>
  <si>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</si>
  <si>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</si>
  <si>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</si>
  <si>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</si>
  <si>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</si>
  <si>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</si>
  <si>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</si>
  <si>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</si>
  <si>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</si>
  <si>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</si>
  <si>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</si>
  <si>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</si>
  <si>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</si>
  <si>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</si>
  <si>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</si>
  <si>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</si>
  <si>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</si>
  <si>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</si>
  <si>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</si>
  <si>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</si>
  <si>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</si>
  <si>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</si>
  <si>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</si>
  <si>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</si>
  <si>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</si>
  <si>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</si>
  <si>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</si>
  <si>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</si>
  <si>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</si>
  <si>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</si>
  <si>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</si>
  <si>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</si>
  <si>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</si>
  <si>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</si>
  <si>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</si>
  <si>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</si>
  <si>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</si>
  <si>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</si>
  <si>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</si>
  <si>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</si>
  <si>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</si>
  <si>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</si>
  <si>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</si>
  <si>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</si>
  <si>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</si>
  <si>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</si>
  <si>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</si>
  <si>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</si>
  <si>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</si>
  <si>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</si>
  <si>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</si>
  <si>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</si>
  <si>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</si>
  <si>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</si>
  <si>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</si>
  <si>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</si>
  <si>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</si>
  <si>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</si>
  <si>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</si>
  <si>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</si>
  <si>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</si>
  <si>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</si>
  <si>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</si>
  <si>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</si>
  <si>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</si>
  <si>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</si>
  <si>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</si>
  <si>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</si>
  <si>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</si>
  <si>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</si>
  <si>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</si>
  <si>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</si>
  <si>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</si>
  <si>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</si>
  <si>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</si>
  <si>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</si>
  <si>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</si>
  <si>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</si>
  <si>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</si>
  <si>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</si>
  <si>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</si>
  <si>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</si>
  <si>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</si>
  <si>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</si>
  <si>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</si>
  <si>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</si>
  <si>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</si>
  <si>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</si>
  <si>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</si>
  <si>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</si>
  <si>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</si>
  <si>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</si>
  <si>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</si>
  <si>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</si>
  <si>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</si>
  <si>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</si>
  <si>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</si>
  <si>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</si>
  <si>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</si>
  <si>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</si>
  <si>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</si>
  <si>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</si>
  <si>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</si>
  <si>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</si>
  <si>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</si>
  <si>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</si>
  <si>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</si>
  <si>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</si>
  <si>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</si>
  <si>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</si>
  <si>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</si>
  <si>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</si>
  <si>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</si>
  <si>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</si>
  <si>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</si>
  <si>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</si>
  <si>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</si>
  <si>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</si>
  <si>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</si>
  <si>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</si>
  <si>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</si>
  <si>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</si>
  <si>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</si>
  <si>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</si>
  <si>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</si>
  <si>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</si>
  <si>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</si>
  <si>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</si>
  <si>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</si>
  <si>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</si>
  <si>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</si>
  <si>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</si>
  <si>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</si>
  <si>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</si>
  <si>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</si>
  <si>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</si>
  <si>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</si>
  <si>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</si>
  <si>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</si>
  <si>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</si>
  <si>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</si>
  <si>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</si>
  <si>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</si>
  <si>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</si>
  <si>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</si>
  <si>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</si>
  <si>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</si>
  <si>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</si>
  <si>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</si>
  <si>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</si>
  <si>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</si>
  <si>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</si>
  <si>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</si>
  <si>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</si>
  <si>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</si>
  <si>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</si>
  <si>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</si>
  <si>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</si>
  <si>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</si>
  <si>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</si>
  <si>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</si>
  <si>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</si>
  <si>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</si>
  <si>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</si>
  <si>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</si>
  <si>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</si>
  <si>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</si>
  <si>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</si>
  <si>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</si>
  <si>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</si>
  <si>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</si>
  <si>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</si>
  <si>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</si>
  <si>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</si>
  <si>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</si>
  <si>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</si>
  <si>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</si>
  <si>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</si>
  <si>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</si>
  <si>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</si>
  <si>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</si>
  <si>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</si>
  <si>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</si>
  <si>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</si>
  <si>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</si>
  <si>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</si>
  <si>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</si>
  <si>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</si>
  <si>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</si>
  <si>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</si>
  <si>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</si>
  <si>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</si>
  <si>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</si>
  <si>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</si>
  <si>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</si>
  <si>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</si>
  <si>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</si>
  <si>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</si>
  <si>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</si>
  <si>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</si>
  <si>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</si>
  <si>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</si>
  <si>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</si>
  <si>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</si>
  <si>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</si>
  <si>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</si>
  <si>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</si>
  <si>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</si>
  <si>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</si>
  <si>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</si>
  <si>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</si>
  <si>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</si>
  <si>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</si>
  <si>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</si>
  <si>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</si>
  <si>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</si>
  <si>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</si>
  <si>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</si>
  <si>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</si>
  <si>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</si>
  <si>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</si>
  <si>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</si>
  <si>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</si>
  <si>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</si>
  <si>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</si>
  <si>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</si>
  <si>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</si>
  <si>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</si>
  <si>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</si>
  <si>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</si>
  <si>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</si>
  <si>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</si>
  <si>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</si>
  <si>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</si>
  <si>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</si>
  <si>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</si>
  <si>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</si>
  <si>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</si>
  <si>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</si>
  <si>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</si>
  <si>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</si>
  <si>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</si>
  <si>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</si>
  <si>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</si>
  <si>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</si>
  <si>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</si>
  <si>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</si>
  <si>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</si>
  <si>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</si>
  <si>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</si>
  <si>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</si>
  <si>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</si>
  <si>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</si>
  <si>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</si>
  <si>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</si>
  <si>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</si>
  <si>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</si>
  <si>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</si>
  <si>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</si>
  <si>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</si>
  <si>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</si>
  <si>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</si>
  <si>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</si>
  <si>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</si>
  <si>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</si>
  <si>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</si>
  <si>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</si>
  <si>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</si>
  <si>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</si>
  <si>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</si>
  <si>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</si>
  <si>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</si>
  <si>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</si>
  <si>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</si>
  <si>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</si>
  <si>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</si>
  <si>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</si>
  <si>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</si>
  <si>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</si>
  <si>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</si>
  <si>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</si>
  <si>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</si>
  <si>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</si>
  <si>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</si>
  <si>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</si>
  <si>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</si>
  <si>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</si>
  <si>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</si>
  <si>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</si>
  <si>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</si>
  <si>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</si>
  <si>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</si>
  <si>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</si>
  <si>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</si>
  <si>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</si>
  <si>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</si>
  <si>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</si>
  <si>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</si>
  <si>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</si>
  <si>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</si>
  <si>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</si>
  <si>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</si>
  <si>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</si>
  <si>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</si>
  <si>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</si>
  <si>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</si>
  <si>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</si>
  <si>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</si>
  <si>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</si>
  <si>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</si>
  <si>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</si>
  <si>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</si>
  <si>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</si>
  <si>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</si>
  <si>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</si>
  <si>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</si>
  <si>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</si>
  <si>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</si>
  <si>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</si>
  <si>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</si>
  <si>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</si>
  <si>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</si>
  <si>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</si>
  <si>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</si>
  <si>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</si>
  <si>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</si>
  <si>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</si>
  <si>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</si>
  <si>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</si>
  <si>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</si>
  <si>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</si>
  <si>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</si>
  <si>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</si>
  <si>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</si>
  <si>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</si>
  <si>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</si>
  <si>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</si>
  <si>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</si>
  <si>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</si>
  <si>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</si>
  <si>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</si>
  <si>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</si>
  <si>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</si>
  <si>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</si>
  <si>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</si>
  <si>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</si>
  <si>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</si>
  <si>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</si>
  <si>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</si>
  <si>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</si>
  <si>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</si>
  <si>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</si>
  <si>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</si>
  <si>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</si>
  <si>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</si>
  <si>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</si>
  <si>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</si>
  <si>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</si>
  <si>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</si>
  <si>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</si>
  <si>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</si>
  <si>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</si>
  <si>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</si>
  <si>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</si>
  <si>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</si>
  <si>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</si>
  <si>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</si>
  <si>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</si>
  <si>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</si>
  <si>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</si>
  <si>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</si>
  <si>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</si>
  <si>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</si>
  <si>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</si>
  <si>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</si>
  <si>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</si>
  <si>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</si>
  <si>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</si>
  <si>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</si>
  <si>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</si>
  <si>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</si>
  <si>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</si>
  <si>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</si>
  <si>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</si>
  <si>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</si>
  <si>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</si>
  <si>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</si>
  <si>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</si>
  <si>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</si>
  <si>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</si>
  <si>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</si>
  <si>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</si>
  <si>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</si>
  <si>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</si>
  <si>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</si>
  <si>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</si>
  <si>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</si>
  <si>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</si>
  <si>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</si>
  <si>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</si>
  <si>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</si>
  <si>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</si>
  <si>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</si>
  <si>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</si>
  <si>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</si>
  <si>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</si>
  <si>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</si>
  <si>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</si>
  <si>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</si>
  <si>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</si>
  <si>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</si>
  <si>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</si>
  <si>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</si>
  <si>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</si>
  <si>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</si>
  <si>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</si>
  <si>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</si>
  <si>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</si>
  <si>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</si>
  <si>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</si>
  <si>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</si>
  <si>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</si>
  <si>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</si>
  <si>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</si>
  <si>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</si>
  <si>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</si>
  <si>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</si>
  <si>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</si>
  <si>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</si>
  <si>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</si>
  <si>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</si>
  <si>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</si>
  <si>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</si>
  <si>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</si>
  <si>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</si>
  <si>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</si>
  <si>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</si>
  <si>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</si>
  <si>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</si>
  <si>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</si>
  <si>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</si>
  <si>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</si>
  <si>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</si>
  <si>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</si>
  <si>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</si>
  <si>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</si>
  <si>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</si>
  <si>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</si>
  <si>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</si>
  <si>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</si>
  <si>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</si>
  <si>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</si>
  <si>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</si>
  <si>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</si>
  <si>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</si>
  <si>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</si>
  <si>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</si>
  <si>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</si>
  <si>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</si>
  <si>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</si>
  <si>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</si>
  <si>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</si>
  <si>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</si>
  <si>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</si>
  <si>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</si>
  <si>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</si>
  <si>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</si>
  <si>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</si>
  <si>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</si>
  <si>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</si>
  <si>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</si>
  <si>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</si>
  <si>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</si>
  <si>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</si>
  <si>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</si>
  <si>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</si>
  <si>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</si>
  <si>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</si>
  <si>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</si>
  <si>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</si>
  <si>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</si>
  <si>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</si>
  <si>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</si>
  <si>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</si>
  <si>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</si>
  <si>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</si>
  <si>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</si>
  <si>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</si>
  <si>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</si>
  <si>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</si>
  <si>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</si>
  <si>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</si>
  <si>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</si>
  <si>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</si>
  <si>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</si>
  <si>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</si>
  <si>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</si>
  <si>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</si>
  <si>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</si>
  <si>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</si>
  <si>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</si>
  <si>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</si>
  <si>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</si>
  <si>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</si>
  <si>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</si>
  <si>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</si>
  <si>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</si>
  <si>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</si>
  <si>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</si>
  <si>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</si>
  <si>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</si>
  <si>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</si>
  <si>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</si>
  <si>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</si>
  <si>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</si>
  <si>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</si>
  <si>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</si>
  <si>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</si>
  <si>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</si>
  <si>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</si>
  <si>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</si>
  <si>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</si>
  <si>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</si>
  <si>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</si>
  <si>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</si>
  <si>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</si>
  <si>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</si>
  <si>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</si>
  <si>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</si>
  <si>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</si>
  <si>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</si>
  <si>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</si>
  <si>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</si>
  <si>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</si>
  <si>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</si>
  <si>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</si>
  <si>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</si>
  <si>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</si>
  <si>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</si>
  <si>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</si>
  <si>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</si>
  <si>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</si>
  <si>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</si>
  <si>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</si>
  <si>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</si>
  <si>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</si>
  <si>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</si>
  <si>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</si>
  <si>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</si>
  <si>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</si>
  <si>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</si>
  <si>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</si>
  <si>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</si>
  <si>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</si>
  <si>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</si>
  <si>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</si>
  <si>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</si>
  <si>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</si>
  <si>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</si>
  <si>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</si>
  <si>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</si>
  <si>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</si>
  <si>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</si>
  <si>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</si>
  <si>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</si>
  <si>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</si>
  <si>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</si>
  <si>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</si>
  <si>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</si>
  <si>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</si>
  <si>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</si>
  <si>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</si>
  <si>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</si>
  <si>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</si>
  <si>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</si>
  <si>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</si>
  <si>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</si>
  <si>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</si>
  <si>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</si>
  <si>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</si>
  <si>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</si>
  <si>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</si>
  <si>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</si>
  <si>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</si>
  <si>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</si>
  <si>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</si>
  <si>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</si>
  <si>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</si>
  <si>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</si>
  <si>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</si>
  <si>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</si>
  <si>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</si>
  <si>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</si>
  <si>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</si>
  <si>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</si>
  <si>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</si>
  <si>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</si>
  <si>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</si>
  <si>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</si>
  <si>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</si>
  <si>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</si>
  <si>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</si>
  <si>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</si>
  <si>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</si>
  <si>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</si>
  <si>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</si>
  <si>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</si>
  <si>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</si>
  <si>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</si>
  <si>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</si>
  <si>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</si>
  <si>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</si>
  <si>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</si>
  <si>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</si>
  <si>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</si>
  <si>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</si>
  <si>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</si>
  <si>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</si>
  <si>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</si>
  <si>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</si>
  <si>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</si>
  <si>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</si>
  <si>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</si>
  <si>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</si>
  <si>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</si>
  <si>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</si>
  <si>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</si>
  <si>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</si>
  <si>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</si>
  <si>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</si>
  <si>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</si>
  <si>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</si>
  <si>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</si>
  <si>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</si>
  <si>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</si>
  <si>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</si>
  <si>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</si>
  <si>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</si>
  <si>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</si>
  <si>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</si>
  <si>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</si>
  <si>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</si>
  <si>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</si>
  <si>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</si>
  <si>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</si>
  <si>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</si>
  <si>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</si>
  <si>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</si>
  <si>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</si>
  <si>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</si>
  <si>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</si>
  <si>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</si>
  <si>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</si>
  <si>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</si>
  <si>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</si>
  <si>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</si>
  <si>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</si>
  <si>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</si>
  <si>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</si>
  <si>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</si>
  <si>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</si>
  <si>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</si>
  <si>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</si>
  <si>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</si>
  <si>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</si>
  <si>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</si>
  <si>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</si>
  <si>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</si>
  <si>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</si>
  <si>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</si>
  <si>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</si>
  <si>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</si>
  <si>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</si>
  <si>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</si>
  <si>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</si>
  <si>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</si>
  <si>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</si>
  <si>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</si>
  <si>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</si>
  <si>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</si>
  <si>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</si>
  <si>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</si>
  <si>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</si>
  <si>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</si>
  <si>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</si>
  <si>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</si>
  <si>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</si>
  <si>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</si>
  <si>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</si>
  <si>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</si>
  <si>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</si>
  <si>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</si>
  <si>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</si>
  <si>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</si>
  <si>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</si>
  <si>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</si>
  <si>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</si>
  <si>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</si>
  <si>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</si>
  <si>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</si>
  <si>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</si>
  <si>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</si>
  <si>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</si>
  <si>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</si>
  <si>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</si>
  <si>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</si>
  <si>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</si>
  <si>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</si>
  <si>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</si>
  <si>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</si>
  <si>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</si>
  <si>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</si>
  <si>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</si>
  <si>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</si>
  <si>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</si>
  <si>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</si>
  <si>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</si>
  <si>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</si>
  <si>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</si>
  <si>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</si>
  <si>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</si>
  <si>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</si>
  <si>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</si>
  <si>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</si>
  <si>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</si>
  <si>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</si>
  <si>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</si>
  <si>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</si>
  <si>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</si>
  <si>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</si>
  <si>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</si>
  <si>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</si>
  <si>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</si>
  <si>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</si>
  <si>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</si>
  <si>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</si>
  <si>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</si>
  <si>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</si>
  <si>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</si>
  <si>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</si>
  <si>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</si>
  <si>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</si>
  <si>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</si>
  <si>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</si>
  <si>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</si>
  <si>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</si>
  <si>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</si>
  <si>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</si>
  <si>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</si>
  <si>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</si>
  <si>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</si>
  <si>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</si>
  <si>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</si>
  <si>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</si>
  <si>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</si>
  <si>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</si>
  <si>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</si>
  <si>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</si>
  <si>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</si>
  <si>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</si>
  <si>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</si>
  <si>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</si>
  <si>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</si>
  <si>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</si>
  <si>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</si>
  <si>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</si>
  <si>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</si>
  <si>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</si>
  <si>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</si>
  <si>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</si>
  <si>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</si>
  <si>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</si>
  <si>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</si>
  <si>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</si>
  <si>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</si>
  <si>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</si>
  <si>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</si>
  <si>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</si>
  <si>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</si>
  <si>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</si>
  <si>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</si>
  <si>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</si>
  <si>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</si>
  <si>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</si>
  <si>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</si>
  <si>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</si>
  <si>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</si>
  <si>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</si>
  <si>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</si>
  <si>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</si>
  <si>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</si>
  <si>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</si>
  <si>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</si>
  <si>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</si>
  <si>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</si>
  <si>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</si>
  <si>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</si>
  <si>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</si>
  <si>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</si>
  <si>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</si>
  <si>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</si>
  <si>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</si>
  <si>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</si>
  <si>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</si>
  <si>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</si>
  <si>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</si>
  <si>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</si>
  <si>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</si>
  <si>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</si>
  <si>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</si>
  <si>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</si>
  <si>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</si>
  <si>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</si>
  <si>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</si>
  <si>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</si>
  <si>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</si>
  <si>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</si>
  <si>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</si>
  <si>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</si>
  <si>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</si>
  <si>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</si>
  <si>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</si>
  <si>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</si>
  <si>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</si>
  <si>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</si>
  <si>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</si>
  <si>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</si>
  <si>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</si>
  <si>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</si>
  <si>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</si>
  <si>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</si>
  <si>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</si>
  <si>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</si>
  <si>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</si>
  <si>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</si>
  <si>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</si>
  <si>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</si>
  <si>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</si>
  <si>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</si>
  <si>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</si>
  <si>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</si>
  <si>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</si>
  <si>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</si>
  <si>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</si>
  <si>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</si>
  <si>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</si>
  <si>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</si>
  <si>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</si>
  <si>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</si>
  <si>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</si>
  <si>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</si>
  <si>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</si>
  <si>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</si>
  <si>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</si>
  <si>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</si>
  <si>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</si>
  <si>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</si>
  <si>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</si>
  <si>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</si>
  <si>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</si>
  <si>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</si>
  <si>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</si>
  <si>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</si>
  <si>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</si>
  <si>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</si>
  <si>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</si>
  <si>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</si>
  <si>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</si>
  <si>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</si>
  <si>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</si>
  <si>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</si>
  <si>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</si>
  <si>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</si>
  <si>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</si>
  <si>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</si>
  <si>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</si>
  <si>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</si>
  <si>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</si>
  <si>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</si>
  <si>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</si>
  <si>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</si>
  <si>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</si>
  <si>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</si>
  <si>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</si>
  <si>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</si>
  <si>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</si>
  <si>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</si>
  <si>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</si>
  <si>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</si>
  <si>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</si>
  <si>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</si>
  <si>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</si>
  <si>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</si>
  <si>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</si>
  <si>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</si>
  <si>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</si>
  <si>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</si>
  <si>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</si>
  <si>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</si>
  <si>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</si>
  <si>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</si>
  <si>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</si>
  <si>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</si>
  <si>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</si>
  <si>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</si>
  <si>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</si>
  <si>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</si>
  <si>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</si>
  <si>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</si>
  <si>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</si>
  <si>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</si>
  <si>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</si>
  <si>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</si>
  <si>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</si>
  <si>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</si>
  <si>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</si>
  <si>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</si>
  <si>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</si>
  <si>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</si>
  <si>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</si>
  <si>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</si>
  <si>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</si>
  <si>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</si>
  <si>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</si>
  <si>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</si>
  <si>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</si>
  <si>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</si>
  <si>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</si>
  <si>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</si>
  <si>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</si>
  <si>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</si>
  <si>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</si>
  <si>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</si>
  <si>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</si>
  <si>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</si>
  <si>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</si>
  <si>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</si>
  <si>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</si>
  <si>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</si>
  <si>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</si>
  <si>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</si>
  <si>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</si>
  <si>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</si>
  <si>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</si>
  <si>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</si>
  <si>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</si>
  <si>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</si>
  <si>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</si>
  <si>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</si>
  <si>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</si>
  <si>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</si>
  <si>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</si>
  <si>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</si>
  <si>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</si>
  <si>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</si>
  <si>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</si>
  <si>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</si>
  <si>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</si>
  <si>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</si>
  <si>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</si>
  <si>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</si>
  <si>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</si>
  <si>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</si>
  <si>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</si>
  <si>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</si>
  <si>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</si>
  <si>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</si>
  <si>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</si>
  <si>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</si>
  <si>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</si>
  <si>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</si>
  <si>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</si>
  <si>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</si>
  <si>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</si>
  <si>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</si>
  <si>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</si>
  <si>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</si>
  <si>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</si>
  <si>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</si>
  <si>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</si>
  <si>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</si>
  <si>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</si>
  <si>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</si>
  <si>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</si>
  <si>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</si>
  <si>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</si>
  <si>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</si>
  <si>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</si>
  <si>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</si>
  <si>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</si>
  <si>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</si>
  <si>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</si>
  <si>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</si>
  <si>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</si>
  <si>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</si>
  <si>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</si>
  <si>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</si>
  <si>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</si>
  <si>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</si>
  <si>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</si>
  <si>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</si>
  <si>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</si>
  <si>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</si>
  <si>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</si>
  <si>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</si>
  <si>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</si>
  <si>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</si>
  <si>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</si>
  <si>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</si>
  <si>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</si>
  <si>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</si>
  <si>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</si>
  <si>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</si>
  <si>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</si>
  <si>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</si>
  <si>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</si>
  <si>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</si>
  <si>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</si>
  <si>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</si>
  <si>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</si>
  <si>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</si>
  <si>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</si>
  <si>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</si>
  <si>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</si>
  <si>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</si>
  <si>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</si>
  <si>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</si>
  <si>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</si>
  <si>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</si>
  <si>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</si>
  <si>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</si>
  <si>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</si>
  <si>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</si>
  <si>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</si>
  <si>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</si>
  <si>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</si>
  <si>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</si>
  <si>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</si>
  <si>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</si>
  <si>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</si>
  <si>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</si>
  <si>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</si>
  <si>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</si>
  <si>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</si>
  <si>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</si>
  <si>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</si>
  <si>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</si>
  <si>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</si>
  <si>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</si>
  <si>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</si>
  <si>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</si>
  <si>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</si>
  <si>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</si>
  <si>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</si>
  <si>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</si>
  <si>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</si>
  <si>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</si>
  <si>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</si>
  <si>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</si>
  <si>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</si>
  <si>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</si>
  <si>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</si>
  <si>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</si>
  <si>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</si>
  <si>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</si>
  <si>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</si>
  <si>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</si>
  <si>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</si>
  <si>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</si>
  <si>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</si>
  <si>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</si>
  <si>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</si>
  <si>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</si>
  <si>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</si>
  <si>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</si>
  <si>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</si>
  <si>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</si>
  <si>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</si>
  <si>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</si>
  <si>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</si>
  <si>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</si>
  <si>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</si>
  <si>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</si>
  <si>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</si>
  <si>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</si>
  <si>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</si>
  <si>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</si>
  <si>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</si>
  <si>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</si>
  <si>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</si>
  <si>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</si>
  <si>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</si>
  <si>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</si>
  <si>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</si>
  <si>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</si>
  <si>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</si>
  <si>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</si>
  <si>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</si>
  <si>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</si>
  <si>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</si>
  <si>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</si>
  <si>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</si>
  <si>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</si>
  <si>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</si>
  <si>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</si>
  <si>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</si>
  <si>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</si>
  <si>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</si>
  <si>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</si>
  <si>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</si>
  <si>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</si>
  <si>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</si>
  <si>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</si>
  <si>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</si>
  <si>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</si>
  <si>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</si>
  <si>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</si>
  <si>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</si>
  <si>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</si>
  <si>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</si>
  <si>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</si>
  <si>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</si>
  <si>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</si>
  <si>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</si>
  <si>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</si>
  <si>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</si>
  <si>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</si>
  <si>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</si>
  <si>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</si>
  <si>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</si>
  <si>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</si>
  <si>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</si>
  <si>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</si>
  <si>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</si>
  <si>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</si>
  <si>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</si>
  <si>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</si>
  <si>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</si>
  <si>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</si>
  <si>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</si>
  <si>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</si>
  <si>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</si>
  <si>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</si>
  <si>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</si>
  <si>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</si>
  <si>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</si>
  <si>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</si>
  <si>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</si>
  <si>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</si>
  <si>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</si>
  <si>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</si>
  <si>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</si>
  <si>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</si>
  <si>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</si>
  <si>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</si>
  <si>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</si>
  <si>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</si>
  <si>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</si>
  <si>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</si>
  <si>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</si>
  <si>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</si>
  <si>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</si>
  <si>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</si>
  <si>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</si>
  <si>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</si>
  <si>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</si>
  <si>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</si>
  <si>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</si>
  <si>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</si>
  <si>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</si>
  <si>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</si>
  <si>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</si>
  <si>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</si>
  <si>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</si>
  <si>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</si>
  <si>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</si>
  <si>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</si>
  <si>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</si>
  <si>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</si>
  <si>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</si>
  <si>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</si>
  <si>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</si>
  <si>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</si>
  <si>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</si>
  <si>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</si>
  <si>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</si>
  <si>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</si>
  <si>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</si>
  <si>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</si>
  <si>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</si>
  <si>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</si>
  <si>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</si>
  <si>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</si>
  <si>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</si>
  <si>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</si>
  <si>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</si>
  <si>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</si>
  <si>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</si>
  <si>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</si>
  <si>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</si>
  <si>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</si>
  <si>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</si>
  <si>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</si>
  <si>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</si>
  <si>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</si>
  <si>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</si>
  <si>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</si>
  <si>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</si>
  <si>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</si>
  <si>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</si>
  <si>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</si>
  <si>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</si>
  <si>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</si>
  <si>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</si>
  <si>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</si>
  <si>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</si>
  <si>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</si>
  <si>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</si>
  <si>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</si>
  <si>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</si>
  <si>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</si>
  <si>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</si>
  <si>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</si>
  <si>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</si>
  <si>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</si>
  <si>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</si>
  <si>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</si>
  <si>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</si>
  <si>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</si>
  <si>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</si>
  <si>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</si>
  <si>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</si>
  <si>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</si>
  <si>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</si>
  <si>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</si>
  <si>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</si>
  <si>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</si>
  <si>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</si>
  <si>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</si>
  <si>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</si>
  <si>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</si>
  <si>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</si>
  <si>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</si>
  <si>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</si>
  <si>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</si>
  <si>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</si>
  <si>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</si>
  <si>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</si>
  <si>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</si>
  <si>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</si>
  <si>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</si>
  <si>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</si>
  <si>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</si>
  <si>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</si>
  <si>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</si>
  <si>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</si>
  <si>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</si>
  <si>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</si>
  <si>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</si>
  <si>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</si>
  <si>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</si>
  <si>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</si>
  <si>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</si>
  <si>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</si>
  <si>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</si>
  <si>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</si>
  <si>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</si>
  <si>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</si>
  <si>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</si>
  <si>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</si>
  <si>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</si>
  <si>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</si>
  <si>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</si>
  <si>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</si>
  <si>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</si>
  <si>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</si>
  <si>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</si>
  <si>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</si>
  <si>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</si>
  <si>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</si>
  <si>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</si>
  <si>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</si>
  <si>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</si>
  <si>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</si>
  <si>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</si>
  <si>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</si>
  <si>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</si>
  <si>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</si>
  <si>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</si>
  <si>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</si>
  <si>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</si>
  <si>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</si>
  <si>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</si>
  <si>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</si>
  <si>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</si>
  <si>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</si>
  <si>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</si>
  <si>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</si>
  <si>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</si>
  <si>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</si>
  <si>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</si>
  <si>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</si>
  <si>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</si>
  <si>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</si>
  <si>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</si>
  <si>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</si>
  <si>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</si>
  <si>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</si>
  <si>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</si>
  <si>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</si>
  <si>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</si>
  <si>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</si>
  <si>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</si>
  <si>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</si>
  <si>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</si>
  <si>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</si>
  <si>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</si>
  <si>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</si>
  <si>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</si>
  <si>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</si>
  <si>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</si>
  <si>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</si>
  <si>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</si>
  <si>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</si>
  <si>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</si>
  <si>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</si>
  <si>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</si>
  <si>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</si>
  <si>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</si>
  <si>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</si>
  <si>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</si>
  <si>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</si>
  <si>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</si>
  <si>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</si>
  <si>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</si>
  <si>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</si>
  <si>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</si>
  <si>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</si>
  <si>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</si>
  <si>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</si>
  <si>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</si>
  <si>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</si>
  <si>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</si>
  <si>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</si>
  <si>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</si>
  <si>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</si>
  <si>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</si>
  <si>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</si>
  <si>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</si>
  <si>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</si>
  <si>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</si>
  <si>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</si>
  <si>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</si>
  <si>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</si>
  <si>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</si>
  <si>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</si>
  <si>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</si>
  <si>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</si>
  <si>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</si>
  <si>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</si>
  <si>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</si>
  <si>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</si>
  <si>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</si>
  <si>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</si>
  <si>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</si>
  <si>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</si>
  <si>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</si>
  <si>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</si>
  <si>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</si>
  <si>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</si>
  <si>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</si>
  <si>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</si>
  <si>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</si>
  <si>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</si>
  <si>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</si>
  <si>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</si>
  <si>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</si>
  <si>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</si>
  <si>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</si>
  <si>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</si>
  <si>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</si>
  <si>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</si>
  <si>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</si>
  <si>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</si>
  <si>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</si>
  <si>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</si>
  <si>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</si>
  <si>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</si>
  <si>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</si>
  <si>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</si>
  <si>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</si>
  <si>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</si>
  <si>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</si>
  <si>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</si>
  <si>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</si>
  <si>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</si>
  <si>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</si>
  <si>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</si>
  <si>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</si>
  <si>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</si>
  <si>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</si>
  <si>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</si>
  <si>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</si>
  <si>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</si>
  <si>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</si>
  <si>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</si>
  <si>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</si>
  <si>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</si>
  <si>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</si>
  <si>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</si>
  <si>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</si>
  <si>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</si>
  <si>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</si>
  <si>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</si>
  <si>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</si>
  <si>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</si>
  <si>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</si>
  <si>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</si>
  <si>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</si>
  <si>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</si>
  <si>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</si>
  <si>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</si>
  <si>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</si>
  <si>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</si>
  <si>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</si>
  <si>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</si>
  <si>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</si>
  <si>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</si>
  <si>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</si>
  <si>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</si>
  <si>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</si>
  <si>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</si>
  <si>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</si>
  <si>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</si>
  <si>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</si>
  <si>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</si>
  <si>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</si>
  <si>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</si>
  <si>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</si>
  <si>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</si>
  <si>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</si>
  <si>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</si>
  <si>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</si>
  <si>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</si>
  <si>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</si>
  <si>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</si>
  <si>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</si>
  <si>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</si>
  <si>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</si>
  <si>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</si>
  <si>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</si>
  <si>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</si>
  <si>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</si>
  <si>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</si>
  <si>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</si>
  <si>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</si>
  <si>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</si>
  <si>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</si>
  <si>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</si>
  <si>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</si>
  <si>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</si>
  <si>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</si>
  <si>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</si>
  <si>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</si>
  <si>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</si>
  <si>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</si>
  <si>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</si>
  <si>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</si>
  <si>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</si>
  <si>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</si>
  <si>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</si>
  <si>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</si>
  <si>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</si>
  <si>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</si>
  <si>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</si>
  <si>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</si>
  <si>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</si>
  <si>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</si>
  <si>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</si>
  <si>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</si>
  <si>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</si>
  <si>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</si>
  <si>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</si>
  <si>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</si>
  <si>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</si>
  <si>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</si>
  <si>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</si>
  <si>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</si>
  <si>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</si>
  <si>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</si>
  <si>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</si>
  <si>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</si>
  <si>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</si>
  <si>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</si>
  <si>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</si>
  <si>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</si>
  <si>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</si>
  <si>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</si>
  <si>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</si>
  <si>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</si>
  <si>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</si>
  <si>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</si>
  <si>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</si>
  <si>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</si>
  <si>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</si>
  <si>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</si>
  <si>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</si>
  <si>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</si>
  <si>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</si>
  <si>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</si>
  <si>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</si>
  <si>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</si>
  <si>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</si>
  <si>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</si>
  <si>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</si>
  <si>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</si>
  <si>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</si>
  <si>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</si>
  <si>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</si>
  <si>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</si>
  <si>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</si>
  <si>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</si>
  <si>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</si>
  <si>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</si>
  <si>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</si>
  <si>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</si>
  <si>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</si>
  <si>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</si>
  <si>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</si>
  <si>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</si>
  <si>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</si>
  <si>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</si>
  <si>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</si>
  <si>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</si>
  <si>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</si>
  <si>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</si>
  <si>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</si>
  <si>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</si>
  <si>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</si>
  <si>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</si>
  <si>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</si>
  <si>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</si>
  <si>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</si>
  <si>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</si>
  <si>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</si>
  <si>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</si>
  <si>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</si>
  <si>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</si>
  <si>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</si>
  <si>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</si>
  <si>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</si>
  <si>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</si>
  <si>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</si>
  <si>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</si>
  <si>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</si>
  <si>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</si>
  <si>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</si>
  <si>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</si>
  <si>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</si>
  <si>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</si>
  <si>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</si>
  <si>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</si>
  <si>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</si>
  <si>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</si>
  <si>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</si>
  <si>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</si>
  <si>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</si>
  <si>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</si>
  <si>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</si>
  <si>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</si>
  <si>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</si>
  <si>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</si>
  <si>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</si>
  <si>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</si>
  <si>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</si>
  <si>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</si>
  <si>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</si>
  <si>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</si>
  <si>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</si>
  <si>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</si>
  <si>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</si>
  <si>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</si>
  <si>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</si>
  <si>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</si>
  <si>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</si>
  <si>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</si>
  <si>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</si>
  <si>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</si>
  <si>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</si>
  <si>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</si>
  <si>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</si>
  <si>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</si>
  <si>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</si>
  <si>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</si>
  <si>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</si>
  <si>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</si>
  <si>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</si>
  <si>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</si>
  <si>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</si>
  <si>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</si>
  <si>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</si>
  <si>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</si>
  <si>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</si>
  <si>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</si>
  <si>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</si>
  <si>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</si>
  <si>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</si>
  <si>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</si>
  <si>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</si>
  <si>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</si>
  <si>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</si>
  <si>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</si>
  <si>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</si>
  <si>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</si>
  <si>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</si>
  <si>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</si>
  <si>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</si>
  <si>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</si>
  <si>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</si>
  <si>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</si>
  <si>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</si>
  <si>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</si>
  <si>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</si>
  <si>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</si>
  <si>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</si>
  <si>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</si>
  <si>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</si>
  <si>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</si>
  <si>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</si>
  <si>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</si>
  <si>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</si>
  <si>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</si>
  <si>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</si>
  <si>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</si>
  <si>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</si>
  <si>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</si>
  <si>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</si>
  <si>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</si>
  <si>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</si>
  <si>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</si>
  <si>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</si>
  <si>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</si>
  <si>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</si>
  <si>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</si>
  <si>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</si>
  <si>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</si>
  <si>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</si>
  <si>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</si>
  <si>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</si>
  <si>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</si>
  <si>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</si>
  <si>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</si>
  <si>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</si>
  <si>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</si>
  <si>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</si>
  <si>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</si>
  <si>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</si>
  <si>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</si>
  <si>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</si>
  <si>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</si>
  <si>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</si>
  <si>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</si>
  <si>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</si>
  <si>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</si>
  <si>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</si>
  <si>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</si>
  <si>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</si>
  <si>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</si>
  <si>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</si>
  <si>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</si>
  <si>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</si>
  <si>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</si>
  <si>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</si>
  <si>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</si>
  <si>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</si>
  <si>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</si>
  <si>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</si>
  <si>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</si>
  <si>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</si>
  <si>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</si>
  <si>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</si>
  <si>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</si>
  <si>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</si>
  <si>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</si>
  <si>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</si>
  <si>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</si>
  <si>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</si>
  <si>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</si>
  <si>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</si>
  <si>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</si>
  <si>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</si>
  <si>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</si>
  <si>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</si>
  <si>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</si>
  <si>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</si>
  <si>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</si>
  <si>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</si>
  <si>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</si>
  <si>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</si>
  <si>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</si>
  <si>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</si>
  <si>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</si>
  <si>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</si>
  <si>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</si>
  <si>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</si>
  <si>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</si>
  <si>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</si>
  <si>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</si>
  <si>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</si>
  <si>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</si>
  <si>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</si>
  <si>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</si>
  <si>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</si>
  <si>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</si>
  <si>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</si>
  <si>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</si>
  <si>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</si>
  <si>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</si>
  <si>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</si>
  <si>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</si>
  <si>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</si>
  <si>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</si>
  <si>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</si>
  <si>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</si>
  <si>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</si>
  <si>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</si>
  <si>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</si>
  <si>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</si>
  <si>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</si>
  <si>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</si>
  <si>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</si>
  <si>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</si>
  <si>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</si>
  <si>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</si>
  <si>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</si>
  <si>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</si>
  <si>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</si>
  <si>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</si>
  <si>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</si>
  <si>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</si>
  <si>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</si>
  <si>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</si>
  <si>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</si>
  <si>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</si>
  <si>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</si>
  <si>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</si>
  <si>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</si>
  <si>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</si>
  <si>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</si>
  <si>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</si>
  <si>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</si>
  <si>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</si>
  <si>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</si>
  <si>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</si>
  <si>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</si>
  <si>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</si>
  <si>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</si>
  <si>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</si>
  <si>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</si>
  <si>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</si>
  <si>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</si>
  <si>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</si>
  <si>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</si>
  <si>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</si>
  <si>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</si>
  <si>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</si>
  <si>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</si>
  <si>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</si>
  <si>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</si>
  <si>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</si>
  <si>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</si>
  <si>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</si>
  <si>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</si>
  <si>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</si>
  <si>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</si>
  <si>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</si>
  <si>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</si>
  <si>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</si>
  <si>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</si>
  <si>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</si>
  <si>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</si>
  <si>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</si>
  <si>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</si>
  <si>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</si>
  <si>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</si>
  <si>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</si>
  <si>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</si>
  <si>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</si>
  <si>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</si>
  <si>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</si>
  <si>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</si>
  <si>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</si>
  <si>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</si>
  <si>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</si>
  <si>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</si>
  <si>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</si>
  <si>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</si>
  <si>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</si>
  <si>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</si>
  <si>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</si>
  <si>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</si>
  <si>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</si>
  <si>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</si>
  <si>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</si>
  <si>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</si>
  <si>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</si>
  <si>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</si>
  <si>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</si>
  <si>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</si>
  <si>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</si>
  <si>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</si>
  <si>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</si>
  <si>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</si>
  <si>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</si>
  <si>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</si>
  <si>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</si>
  <si>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</si>
  <si>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</si>
  <si>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</si>
  <si>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</si>
  <si>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</si>
  <si>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</si>
  <si>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</si>
  <si>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</si>
  <si>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</si>
  <si>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</si>
  <si>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</si>
  <si>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</si>
  <si>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</si>
  <si>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</si>
  <si>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</si>
  <si>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</si>
  <si>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</si>
  <si>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</si>
  <si>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</si>
  <si>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</si>
  <si>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</si>
  <si>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</si>
  <si>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</si>
  <si>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</si>
  <si>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</si>
  <si>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</si>
  <si>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</si>
  <si>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</si>
  <si>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</si>
  <si>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</si>
  <si>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</si>
  <si>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</si>
  <si>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</si>
  <si>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</si>
  <si>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</si>
  <si>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</si>
  <si>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</si>
  <si>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</si>
  <si>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</si>
  <si>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</si>
  <si>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</si>
  <si>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</si>
  <si>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</si>
  <si>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</si>
  <si>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</si>
  <si>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</si>
  <si>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</si>
  <si>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</si>
  <si>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</si>
  <si>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</si>
  <si>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</si>
  <si>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</si>
  <si>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</si>
  <si>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</si>
  <si>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</si>
  <si>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</si>
  <si>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</si>
  <si>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</si>
  <si>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</si>
  <si>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</si>
  <si>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</si>
  <si>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</si>
  <si>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</si>
  <si>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</si>
  <si>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</si>
  <si>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</si>
  <si>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</si>
  <si>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</si>
  <si>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</si>
  <si>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</si>
  <si>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</si>
  <si>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</si>
  <si>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</si>
  <si>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</si>
  <si>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</si>
  <si>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</si>
  <si>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</si>
  <si>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</si>
  <si>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</si>
  <si>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</si>
  <si>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</si>
  <si>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</si>
  <si>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</si>
  <si>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</si>
  <si>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</si>
  <si>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</si>
  <si>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</si>
  <si>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</si>
  <si>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</si>
  <si>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</si>
  <si>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</si>
  <si>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</si>
  <si>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</si>
  <si>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</si>
  <si>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</si>
  <si>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</si>
  <si>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</si>
  <si>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</si>
  <si>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</si>
  <si>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</si>
  <si>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</si>
  <si>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</si>
  <si>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</si>
  <si>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</si>
  <si>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</si>
  <si>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</si>
  <si>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</si>
  <si>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</si>
  <si>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</si>
  <si>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</si>
  <si>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</si>
  <si>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</si>
  <si>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</si>
  <si>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</si>
  <si>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</si>
  <si>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</si>
  <si>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</si>
  <si>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</si>
  <si>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</si>
  <si>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</si>
  <si>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</si>
  <si>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</si>
  <si>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</si>
  <si>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</si>
  <si>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</si>
  <si>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</si>
  <si>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</si>
  <si>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</si>
  <si>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</si>
  <si>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</si>
  <si>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</si>
  <si>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</si>
  <si>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</si>
  <si>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</si>
  <si>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</si>
  <si>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</si>
  <si>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</si>
  <si>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</si>
  <si>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</si>
  <si>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</si>
  <si>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</si>
  <si>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</si>
  <si>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</si>
  <si>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</si>
  <si>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</si>
  <si>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</si>
  <si>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</si>
  <si>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</si>
  <si>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</si>
  <si>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</si>
  <si>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</si>
  <si>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</si>
  <si>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</si>
  <si>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</si>
  <si>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</si>
  <si>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</si>
  <si>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</si>
  <si>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</si>
  <si>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</si>
  <si>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</si>
  <si>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</si>
  <si>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</si>
  <si>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</si>
  <si>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</si>
  <si>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</si>
  <si>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</si>
  <si>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</si>
  <si>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</si>
  <si>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</si>
  <si>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</si>
  <si>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</si>
  <si>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</si>
  <si>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</si>
  <si>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</si>
  <si>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</si>
  <si>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</si>
  <si>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</si>
  <si>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</si>
  <si>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</si>
  <si>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</si>
  <si>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</si>
  <si>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</si>
  <si>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</si>
  <si>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</si>
  <si>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</si>
  <si>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</si>
  <si>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</si>
  <si>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</si>
  <si>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</si>
  <si>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</si>
  <si>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</si>
  <si>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</si>
  <si>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</si>
  <si>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</si>
  <si>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</si>
  <si>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</si>
  <si>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</si>
  <si>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</si>
  <si>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</si>
  <si>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</si>
  <si>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</si>
  <si>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</si>
  <si>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</si>
  <si>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</si>
  <si>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</si>
  <si>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</si>
  <si>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</si>
  <si>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</si>
  <si>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</si>
  <si>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</si>
  <si>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</si>
  <si>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</si>
  <si>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</si>
  <si>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</si>
  <si>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</si>
  <si>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</si>
  <si>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</si>
  <si>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</si>
  <si>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</si>
  <si>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</si>
  <si>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</si>
  <si>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</si>
  <si>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</si>
  <si>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</si>
  <si>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</si>
  <si>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</si>
  <si>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</si>
  <si>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</si>
  <si>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</si>
  <si>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</si>
  <si>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</si>
  <si>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</si>
  <si>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</si>
  <si>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</si>
  <si>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</si>
  <si>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</si>
  <si>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</si>
  <si>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</si>
  <si>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</si>
  <si>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</si>
  <si>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</si>
  <si>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</si>
  <si>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</si>
  <si>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</si>
  <si>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</si>
  <si>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</si>
  <si>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</si>
  <si>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</si>
  <si>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</si>
  <si>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</si>
  <si>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</si>
  <si>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</si>
  <si>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</si>
  <si>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</si>
  <si>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</si>
  <si>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</si>
  <si>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</si>
  <si>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</si>
  <si>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</si>
  <si>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</si>
  <si>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</si>
  <si>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</si>
  <si>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</si>
  <si>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</si>
  <si>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</si>
  <si>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</si>
  <si>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</si>
  <si>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</si>
  <si>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</si>
  <si>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</si>
  <si>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</si>
  <si>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</si>
  <si>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</si>
  <si>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</si>
  <si>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</si>
  <si>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</si>
  <si>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</si>
  <si>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</si>
  <si>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</si>
  <si>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</si>
  <si>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</si>
  <si>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</si>
  <si>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</si>
  <si>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</si>
  <si>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</si>
  <si>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</si>
  <si>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</si>
  <si>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</si>
  <si>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</si>
  <si>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</si>
  <si>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</si>
  <si>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</si>
  <si>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</si>
  <si>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</si>
  <si>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</si>
  <si>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</si>
  <si>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</si>
  <si>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</si>
  <si>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</si>
  <si>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</si>
  <si>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</si>
  <si>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</si>
  <si>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</si>
  <si>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</si>
  <si>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</si>
  <si>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</si>
  <si>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</si>
  <si>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</si>
  <si>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</si>
  <si>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</si>
  <si>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</si>
  <si>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</si>
  <si>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</si>
  <si>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</si>
  <si>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</si>
  <si>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</si>
  <si>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</si>
  <si>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</si>
  <si>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</si>
  <si>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</si>
  <si>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</si>
  <si>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</si>
  <si>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</si>
  <si>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</si>
  <si>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</si>
  <si>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</si>
  <si>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</si>
  <si>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</si>
  <si>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</si>
  <si>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</si>
  <si>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</si>
  <si>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</si>
  <si>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</si>
  <si>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</si>
  <si>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</si>
  <si>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</si>
  <si>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</si>
  <si>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</si>
  <si>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</si>
  <si>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</si>
  <si>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</si>
  <si>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</si>
  <si>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</si>
  <si>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</si>
  <si>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</si>
  <si>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</si>
  <si>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</si>
  <si>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</si>
  <si>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</si>
  <si>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</si>
  <si>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</si>
  <si>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</si>
  <si>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</si>
  <si>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</si>
  <si>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</si>
  <si>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</si>
  <si>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</si>
  <si>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</si>
  <si>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</si>
  <si>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</si>
  <si>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</si>
  <si>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</si>
  <si>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</si>
  <si>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</si>
  <si>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</si>
  <si>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</si>
  <si>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</si>
  <si>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</si>
  <si>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</si>
  <si>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</si>
  <si>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</si>
  <si>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</si>
  <si>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</si>
  <si>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</si>
  <si>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</si>
  <si>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</si>
  <si>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</si>
  <si>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</si>
  <si>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</si>
  <si>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</si>
  <si>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</si>
  <si>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</si>
  <si>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</si>
  <si>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</si>
  <si>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</si>
  <si>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</si>
  <si>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</si>
  <si>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</si>
  <si>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</si>
  <si>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</si>
  <si>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</si>
  <si>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</si>
  <si>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</si>
  <si>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</si>
  <si>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</si>
  <si>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</si>
  <si>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</si>
  <si>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</si>
  <si>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</si>
  <si>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</si>
  <si>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</si>
  <si>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</si>
  <si>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</si>
  <si>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</si>
  <si>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</si>
  <si>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</si>
  <si>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</si>
  <si>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</si>
  <si>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</si>
  <si>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</si>
  <si>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</si>
  <si>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</si>
  <si>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</si>
  <si>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</si>
  <si>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</si>
  <si>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</si>
  <si>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</si>
  <si>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</si>
  <si>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</si>
  <si>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</si>
  <si>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</si>
  <si>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</si>
  <si>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</si>
  <si>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</si>
  <si>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</si>
  <si>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</si>
  <si>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</si>
  <si>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</si>
  <si>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</si>
  <si>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</si>
  <si>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</si>
  <si>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</si>
  <si>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</si>
  <si>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</si>
  <si>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</si>
  <si>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</si>
  <si>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</si>
  <si>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</si>
  <si>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</si>
  <si>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</si>
  <si>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</si>
  <si>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</si>
  <si>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</si>
  <si>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</si>
  <si>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</si>
  <si>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</si>
  <si>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</si>
  <si>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</si>
  <si>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</si>
  <si>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</si>
  <si>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</si>
  <si>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</si>
  <si>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</si>
  <si>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</si>
  <si>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</si>
  <si>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</si>
  <si>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</si>
  <si>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</si>
  <si>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</si>
  <si>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</si>
  <si>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</si>
  <si>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</si>
  <si>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</si>
  <si>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</si>
  <si>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</si>
  <si>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</si>
  <si>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</si>
  <si>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</si>
  <si>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</si>
  <si>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</si>
  <si>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</si>
  <si>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</si>
  <si>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</si>
  <si>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</si>
  <si>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</si>
  <si>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</si>
  <si>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</si>
  <si>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</si>
  <si>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</si>
  <si>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</si>
  <si>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</si>
  <si>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</si>
  <si>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</si>
  <si>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</si>
  <si>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</si>
  <si>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</si>
  <si>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</si>
  <si>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</si>
  <si>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</si>
  <si>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</si>
  <si>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</si>
  <si>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</si>
  <si>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</si>
  <si>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</si>
  <si>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</si>
  <si>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</si>
  <si>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</si>
  <si>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</si>
  <si>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</si>
  <si>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</si>
  <si>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</si>
  <si>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</si>
  <si>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</si>
  <si>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</si>
  <si>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</si>
  <si>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</si>
  <si>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</si>
  <si>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</si>
  <si>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</si>
  <si>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</si>
  <si>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</si>
  <si>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</si>
  <si>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</si>
  <si>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</si>
  <si>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</si>
  <si>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</si>
  <si>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</si>
  <si>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</si>
  <si>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</si>
  <si>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</si>
  <si>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</si>
  <si>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</si>
  <si>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</si>
  <si>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</si>
  <si>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</si>
  <si>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</si>
  <si>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</si>
  <si>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</si>
  <si>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</si>
  <si>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</si>
  <si>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</si>
  <si>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</si>
  <si>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</si>
  <si>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</si>
  <si>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</si>
  <si>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</si>
  <si>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</si>
  <si>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</si>
  <si>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</si>
  <si>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</si>
  <si>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</si>
  <si>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</si>
  <si>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</si>
  <si>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</si>
  <si>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</si>
  <si>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</si>
  <si>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</si>
  <si>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</si>
  <si>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</si>
  <si>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</si>
  <si>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</si>
  <si>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</si>
  <si>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</si>
  <si>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</si>
  <si>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</si>
  <si>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</si>
  <si>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</si>
  <si>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</si>
  <si>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</si>
  <si>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</si>
  <si>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</si>
  <si>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</si>
  <si>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</si>
  <si>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</si>
  <si>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</si>
  <si>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</si>
  <si>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</si>
  <si>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</si>
  <si>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</si>
  <si>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</si>
  <si>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</si>
  <si>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</si>
  <si>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</si>
  <si>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</si>
  <si>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</si>
  <si>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</si>
  <si>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</si>
  <si>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</si>
  <si>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</si>
  <si>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</si>
  <si>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</si>
  <si>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</si>
  <si>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</si>
  <si>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</si>
  <si>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</si>
  <si>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</si>
  <si>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</si>
  <si>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</si>
  <si>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</si>
  <si>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</si>
  <si>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</si>
  <si>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</si>
  <si>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</si>
  <si>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</si>
  <si>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</si>
  <si>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</si>
  <si>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</si>
  <si>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</si>
  <si>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</si>
  <si>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</si>
  <si>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</si>
  <si>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</si>
  <si>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</si>
  <si>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</si>
  <si>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</si>
  <si>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</si>
  <si>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</si>
  <si>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</si>
  <si>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</si>
  <si>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</si>
  <si>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</si>
  <si>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</si>
  <si>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</si>
  <si>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</si>
  <si>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</si>
  <si>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</si>
  <si>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</si>
  <si>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</si>
  <si>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</si>
  <si>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</si>
  <si>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</si>
  <si>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</si>
  <si>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</si>
  <si>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</si>
  <si>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</si>
  <si>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</si>
  <si>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</si>
  <si>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</si>
  <si>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</si>
  <si>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</si>
  <si>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</si>
  <si>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</si>
  <si>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</si>
  <si>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</si>
  <si>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</si>
  <si>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</si>
  <si>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</si>
  <si>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</si>
  <si>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</si>
  <si>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</si>
  <si>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</si>
  <si>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</si>
  <si>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</si>
  <si>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</si>
  <si>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</si>
  <si>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</si>
  <si>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</si>
  <si>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</si>
  <si>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</si>
  <si>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</si>
  <si>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</si>
  <si>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</si>
  <si>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</si>
  <si>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</si>
  <si>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</si>
  <si>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</si>
  <si>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</si>
  <si>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</si>
  <si>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</si>
  <si>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</si>
  <si>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</si>
  <si>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</si>
  <si>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</si>
  <si>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</si>
  <si>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</si>
  <si>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</si>
  <si>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</si>
  <si>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</si>
  <si>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</si>
  <si>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</si>
  <si>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</si>
  <si>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</si>
  <si>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</si>
  <si>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</si>
  <si>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</si>
  <si>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</si>
  <si>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</si>
  <si>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</si>
  <si>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</si>
  <si>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</si>
  <si>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</si>
  <si>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</si>
  <si>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</si>
  <si>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</si>
  <si>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</si>
  <si>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</si>
  <si>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</si>
  <si>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</si>
  <si>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</si>
  <si>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</si>
  <si>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</si>
  <si>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</si>
  <si>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</si>
  <si>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</si>
  <si>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</si>
  <si>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</si>
  <si>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</si>
  <si>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</si>
  <si>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</si>
  <si>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</si>
  <si>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</si>
  <si>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</si>
  <si>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</si>
  <si>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</si>
  <si>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</si>
  <si>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</si>
  <si>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</si>
  <si>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</si>
  <si>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</si>
  <si>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</si>
  <si>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</si>
  <si>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</si>
  <si>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</si>
  <si>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</si>
  <si>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</si>
  <si>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</si>
  <si>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</si>
  <si>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</si>
  <si>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</si>
  <si>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</si>
  <si>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</si>
  <si>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</si>
  <si>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</si>
  <si>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</si>
  <si>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</si>
  <si>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</si>
  <si>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</si>
  <si>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</si>
  <si>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</si>
  <si>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</si>
  <si>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</si>
  <si>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</si>
  <si>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</si>
  <si>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</si>
  <si>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</si>
  <si>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</si>
  <si>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</si>
  <si>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</si>
  <si>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</si>
  <si>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</si>
  <si>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</si>
  <si>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</si>
  <si>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</si>
  <si>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</si>
  <si>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</si>
  <si>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</si>
  <si>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</si>
  <si>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</si>
  <si>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</si>
  <si>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</si>
  <si>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</si>
  <si>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</si>
  <si>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</si>
  <si>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</si>
  <si>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</si>
  <si>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</si>
  <si>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</si>
  <si>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</si>
  <si>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</si>
  <si>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</si>
  <si>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</si>
  <si>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</si>
  <si>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</si>
  <si>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</si>
  <si>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</si>
  <si>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</si>
  <si>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</si>
  <si>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</si>
  <si>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</si>
  <si>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</si>
  <si>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</si>
  <si>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</si>
  <si>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</si>
  <si>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</si>
  <si>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</si>
  <si>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</si>
  <si>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</si>
  <si>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</si>
  <si>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</si>
  <si>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</si>
  <si>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</si>
  <si>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</si>
  <si>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</si>
  <si>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</si>
  <si>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</si>
  <si>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</si>
  <si>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</si>
  <si>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</si>
  <si>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</si>
  <si>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</si>
  <si>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</si>
  <si>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</si>
  <si>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</si>
  <si>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</si>
  <si>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</si>
  <si>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</si>
  <si>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</si>
  <si>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</si>
  <si>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</si>
  <si>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</si>
  <si>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</si>
  <si>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</si>
  <si>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</si>
  <si>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</si>
  <si>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</si>
  <si>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</si>
  <si>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</si>
  <si>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</si>
  <si>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</si>
  <si>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</si>
  <si>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</si>
  <si>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</si>
  <si>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</si>
  <si>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</si>
  <si>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</si>
  <si>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</si>
  <si>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</si>
  <si>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</si>
  <si>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</si>
  <si>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</si>
  <si>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</si>
  <si>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</si>
  <si>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</si>
  <si>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</si>
  <si>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</si>
  <si>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</si>
  <si>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</si>
  <si>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</si>
  <si>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</si>
  <si>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</si>
  <si>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</si>
  <si>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</si>
  <si>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</si>
  <si>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</si>
  <si>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</si>
  <si>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</si>
  <si>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</si>
  <si>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</si>
  <si>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</si>
  <si>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</si>
  <si>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</si>
  <si>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</si>
  <si>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</si>
  <si>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</si>
  <si>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</si>
  <si>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</si>
  <si>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</si>
  <si>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</si>
  <si>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</si>
  <si>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</si>
  <si>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</si>
  <si>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</si>
  <si>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</si>
  <si>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</si>
  <si>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</si>
  <si>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</si>
  <si>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</si>
  <si>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</si>
  <si>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</si>
  <si>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</si>
  <si>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</si>
  <si>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</si>
  <si>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</si>
  <si>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</si>
  <si>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</si>
  <si>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</si>
  <si>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</si>
  <si>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</si>
  <si>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</si>
  <si>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</si>
  <si>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</si>
  <si>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</si>
  <si>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</si>
  <si>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</si>
  <si>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</si>
  <si>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</si>
  <si>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</si>
  <si>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</si>
  <si>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</si>
  <si>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</si>
  <si>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</si>
  <si>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</si>
  <si>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</si>
  <si>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</si>
  <si>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</si>
  <si>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</si>
  <si>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</si>
  <si>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</si>
  <si>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</si>
  <si>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</si>
  <si>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</si>
  <si>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</si>
  <si>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</si>
  <si>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</si>
  <si>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</si>
  <si>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</si>
  <si>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</si>
  <si>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</si>
  <si>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</si>
  <si>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</si>
  <si>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</si>
  <si>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</si>
  <si>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</si>
  <si>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</si>
  <si>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</si>
  <si>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</si>
  <si>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</si>
  <si>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</si>
  <si>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</si>
  <si>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</si>
  <si>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</si>
  <si>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</si>
  <si>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</si>
  <si>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</si>
  <si>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</si>
  <si>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</si>
  <si>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</si>
  <si>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</si>
  <si>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</si>
  <si>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</si>
  <si>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</si>
  <si>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</si>
  <si>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</si>
  <si>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</si>
  <si>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</si>
  <si>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</si>
  <si>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</si>
  <si>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</si>
  <si>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</si>
  <si>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</si>
  <si>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</si>
  <si>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</si>
  <si>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</si>
  <si>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</si>
  <si>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</si>
  <si>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</si>
  <si>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</si>
  <si>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</si>
  <si>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</si>
  <si>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</si>
  <si>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</si>
  <si>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</si>
  <si>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</si>
  <si>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</si>
  <si>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</si>
  <si>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</si>
  <si>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</si>
  <si>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</si>
  <si>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</si>
  <si>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</si>
  <si>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</si>
  <si>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</si>
  <si>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</si>
  <si>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</si>
  <si>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</si>
  <si>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</si>
  <si>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</si>
  <si>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</si>
  <si>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</si>
  <si>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</si>
  <si>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</si>
  <si>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</si>
  <si>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</si>
  <si>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</si>
  <si>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</si>
  <si>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</si>
  <si>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</si>
  <si>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</si>
  <si>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</si>
  <si>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</si>
  <si>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</si>
  <si>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</si>
  <si>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</si>
  <si>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</si>
  <si>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</si>
  <si>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</si>
  <si>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</si>
  <si>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</si>
  <si>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</si>
  <si>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</si>
  <si>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</si>
  <si>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</si>
  <si>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</si>
  <si>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</si>
  <si>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</si>
  <si>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</si>
  <si>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</si>
  <si>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</si>
  <si>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</si>
  <si>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</si>
  <si>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</si>
  <si>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</si>
  <si>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</si>
  <si>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</si>
  <si>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</si>
  <si>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</si>
  <si>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</si>
  <si>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</si>
  <si>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</si>
  <si>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</si>
  <si>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</si>
  <si>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</si>
  <si>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</si>
  <si>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</si>
  <si>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</si>
  <si>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</si>
  <si>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</si>
  <si>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</si>
  <si>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</si>
  <si>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</si>
  <si>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</si>
  <si>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</si>
  <si>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</si>
  <si>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</si>
  <si>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</si>
  <si>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</si>
  <si>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</si>
  <si>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</si>
  <si>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</si>
  <si>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</si>
  <si>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</si>
  <si>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</si>
  <si>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</si>
  <si>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</si>
  <si>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</si>
  <si>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</si>
  <si>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</si>
  <si>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</si>
  <si>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</si>
  <si>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</si>
  <si>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</si>
  <si>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</si>
  <si>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</si>
  <si>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</si>
  <si>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</si>
  <si>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</si>
  <si>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</si>
  <si>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</si>
  <si>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</si>
  <si>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</si>
  <si>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</si>
  <si>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</si>
  <si>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</si>
  <si>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</si>
  <si>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</si>
  <si>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</si>
  <si>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</si>
  <si>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</si>
  <si>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</si>
  <si>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</si>
  <si>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</si>
  <si>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</si>
  <si>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</si>
  <si>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</si>
  <si>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</si>
  <si>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</si>
  <si>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</si>
  <si>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</si>
  <si>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</si>
  <si>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</si>
  <si>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</si>
  <si>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</si>
  <si>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</si>
  <si>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</si>
  <si>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</si>
  <si>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</si>
  <si>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</si>
  <si>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</si>
  <si>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</si>
  <si>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</si>
  <si>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</si>
  <si>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</si>
  <si>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</si>
  <si>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</si>
  <si>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</si>
  <si>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</si>
  <si>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</si>
  <si>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</si>
  <si>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</si>
  <si>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</si>
  <si>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</si>
  <si>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</si>
  <si>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</si>
  <si>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</si>
  <si>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</si>
  <si>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</si>
  <si>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</si>
  <si>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</si>
  <si>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</si>
  <si>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</si>
  <si>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</si>
  <si>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</si>
  <si>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</si>
  <si>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</si>
  <si>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</si>
  <si>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</si>
  <si>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</si>
  <si>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</si>
  <si>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</si>
  <si>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</si>
  <si>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</si>
  <si>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</si>
  <si>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</si>
  <si>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</si>
  <si>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</si>
  <si>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</si>
  <si>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</si>
  <si>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</si>
  <si>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</si>
  <si>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</si>
  <si>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</si>
  <si>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</si>
  <si>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</si>
  <si>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</si>
  <si>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</si>
  <si>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</si>
  <si>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</si>
  <si>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</si>
  <si>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</si>
  <si>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</si>
  <si>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</si>
  <si>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</si>
  <si>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</si>
  <si>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</si>
  <si>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</si>
  <si>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</si>
  <si>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</si>
  <si>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</si>
  <si>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</si>
  <si>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</si>
  <si>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</si>
  <si>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</si>
  <si>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</si>
  <si>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</si>
  <si>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</si>
  <si>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</si>
  <si>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</si>
  <si>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</si>
  <si>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</si>
  <si>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</si>
  <si>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</si>
  <si>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</si>
  <si>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</si>
  <si>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</si>
  <si>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</si>
  <si>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</si>
  <si>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</si>
  <si>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</si>
  <si>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</si>
  <si>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</si>
  <si>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</si>
  <si>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</si>
  <si>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</si>
  <si>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</si>
  <si>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</si>
  <si>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</si>
  <si>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</si>
  <si>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</si>
  <si>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</si>
  <si>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</si>
  <si>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</si>
  <si>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</si>
  <si>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</si>
  <si>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</si>
  <si>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</si>
  <si>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</si>
  <si>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</si>
  <si>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</si>
  <si>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</si>
  <si>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</si>
  <si>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</si>
  <si>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</si>
  <si>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</si>
  <si>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</si>
  <si>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</si>
  <si>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</si>
  <si>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</si>
  <si>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</si>
  <si>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</si>
  <si>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</si>
  <si>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</si>
  <si>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</si>
  <si>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</si>
  <si>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</si>
  <si>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</si>
  <si>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</si>
  <si>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</si>
  <si>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</si>
  <si>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</si>
  <si>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</si>
  <si>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</si>
  <si>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</si>
  <si>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</si>
  <si>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</si>
  <si>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</si>
  <si>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</si>
  <si>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</si>
  <si>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</si>
  <si>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</si>
  <si>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</si>
  <si>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</si>
  <si>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</si>
  <si>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</si>
  <si>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</si>
  <si>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</si>
  <si>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</si>
  <si>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</si>
  <si>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</si>
  <si>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</si>
  <si>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</si>
  <si>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</si>
  <si>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</si>
  <si>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</si>
  <si>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</si>
  <si>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</si>
  <si>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</si>
  <si>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</si>
  <si>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</si>
  <si>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</si>
  <si>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</si>
  <si>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</si>
  <si>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</si>
  <si>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</si>
  <si>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</si>
  <si>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</si>
  <si>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</si>
  <si>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</si>
  <si>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</si>
  <si>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</si>
  <si>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</si>
  <si>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</si>
  <si>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</si>
  <si>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</si>
  <si>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</si>
  <si>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</si>
  <si>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</si>
  <si>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</si>
  <si>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</si>
  <si>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</si>
  <si>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</si>
  <si>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</si>
  <si>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</si>
  <si>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</si>
  <si>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</si>
  <si>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</si>
  <si>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</si>
  <si>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</si>
  <si>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</si>
  <si>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</si>
  <si>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</si>
  <si>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</si>
  <si>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</si>
  <si>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</si>
  <si>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</si>
  <si>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</si>
  <si>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</si>
  <si>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</si>
  <si>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</si>
  <si>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</si>
  <si>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</si>
  <si>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</si>
  <si>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</si>
  <si>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</si>
  <si>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</si>
  <si>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</si>
  <si>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</si>
  <si>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</si>
  <si>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</si>
  <si>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</si>
  <si>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</si>
  <si>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</si>
  <si>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</si>
  <si>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</si>
  <si>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</si>
  <si>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</si>
  <si>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</si>
  <si>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</si>
  <si>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</si>
  <si>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</si>
  <si>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</si>
  <si>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</si>
  <si>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</si>
  <si>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</si>
  <si>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</si>
  <si>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</si>
  <si>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</si>
  <si>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</si>
  <si>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</si>
  <si>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</si>
  <si>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</si>
  <si>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</si>
  <si>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</si>
  <si>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</si>
  <si>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</si>
  <si>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</si>
  <si>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</si>
  <si>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</si>
  <si>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</si>
  <si>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</si>
  <si>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</si>
  <si>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</si>
  <si>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</si>
  <si>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</si>
  <si>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</si>
  <si>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</si>
  <si>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</si>
  <si>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</si>
  <si>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</si>
  <si>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</si>
  <si>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</si>
  <si>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</si>
  <si>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</si>
  <si>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</si>
  <si>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</si>
  <si>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</si>
  <si>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</si>
  <si>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</si>
  <si>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</si>
  <si>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</si>
  <si>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</si>
  <si>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</si>
  <si>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</si>
  <si>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</si>
  <si>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</si>
  <si>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</si>
  <si>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</si>
  <si>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</si>
  <si>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</si>
  <si>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</si>
  <si>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</si>
  <si>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</si>
  <si>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</si>
  <si>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</si>
  <si>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</si>
  <si>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</si>
  <si>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</si>
  <si>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</si>
  <si>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</si>
  <si>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</si>
  <si>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</si>
  <si>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</si>
  <si>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</si>
  <si>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</si>
  <si>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</si>
  <si>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</si>
  <si>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</si>
  <si>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</si>
  <si>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</si>
  <si>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</si>
  <si>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</si>
  <si>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</si>
  <si>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</si>
  <si>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</si>
  <si>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</si>
  <si>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</si>
  <si>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</si>
  <si>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</si>
  <si>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</si>
  <si>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</si>
  <si>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</si>
  <si>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</si>
  <si>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</si>
  <si>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</si>
  <si>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</si>
  <si>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</si>
  <si>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</si>
  <si>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</si>
  <si>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</si>
  <si>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</si>
  <si>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</si>
  <si>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</si>
  <si>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</si>
  <si>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</si>
  <si>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</si>
  <si>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</si>
  <si>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</si>
  <si>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</si>
  <si>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</si>
  <si>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</si>
  <si>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</si>
  <si>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</si>
  <si>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</si>
  <si>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</si>
  <si>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</si>
  <si>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</si>
  <si>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</si>
  <si>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</si>
  <si>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</si>
  <si>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</si>
  <si>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</si>
  <si>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</si>
  <si>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</si>
  <si>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</si>
  <si>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</si>
  <si>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</si>
  <si>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</si>
  <si>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</si>
  <si>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</si>
  <si>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</si>
  <si>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</si>
  <si>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</si>
  <si>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</si>
  <si>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</si>
  <si>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</si>
  <si>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</si>
  <si>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</si>
  <si>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</si>
  <si>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</si>
  <si>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</si>
  <si>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</si>
  <si>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</si>
  <si>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</si>
  <si>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</si>
  <si>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</si>
  <si>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</si>
  <si>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</si>
  <si>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</si>
  <si>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</si>
  <si>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</si>
  <si>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</si>
  <si>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</si>
  <si>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</si>
  <si>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</si>
  <si>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</si>
  <si>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</si>
  <si>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</si>
  <si>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</si>
  <si>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</si>
  <si>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</si>
  <si>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</si>
  <si>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</si>
  <si>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</si>
  <si>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</si>
  <si>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</si>
  <si>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</si>
  <si>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</si>
  <si>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</si>
  <si>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</si>
  <si>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</si>
  <si>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</si>
  <si>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</si>
  <si>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</si>
  <si>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</si>
  <si>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</si>
  <si>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</si>
  <si>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</si>
  <si>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</si>
  <si>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</si>
  <si>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</si>
  <si>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</si>
  <si>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</si>
  <si>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</si>
  <si>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</si>
  <si>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</si>
  <si>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</si>
  <si>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</si>
  <si>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</si>
  <si>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</si>
  <si>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</si>
  <si>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</si>
  <si>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</si>
  <si>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</si>
  <si>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</si>
  <si>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</si>
  <si>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</si>
  <si>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</si>
  <si>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</si>
  <si>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</si>
  <si>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</si>
  <si>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</si>
  <si>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</si>
  <si>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</si>
  <si>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</si>
  <si>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</si>
  <si>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</si>
  <si>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</si>
  <si>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</si>
  <si>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</si>
  <si>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</si>
  <si>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</si>
  <si>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</si>
  <si>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</si>
  <si>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</si>
  <si>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</si>
  <si>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</si>
  <si>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</si>
  <si>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</si>
  <si>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</si>
  <si>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</si>
  <si>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</si>
  <si>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</si>
  <si>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</si>
  <si>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</si>
  <si>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</si>
  <si>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</si>
  <si>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</si>
  <si>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</si>
  <si>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</si>
  <si>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</si>
  <si>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</si>
  <si>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</si>
  <si>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</si>
  <si>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</si>
  <si>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</si>
  <si>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</si>
  <si>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</si>
  <si>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</si>
  <si>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</si>
  <si>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</si>
  <si>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</si>
  <si>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</si>
  <si>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</si>
  <si>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</si>
  <si>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</si>
  <si>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</si>
  <si>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</si>
  <si>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</si>
  <si>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</si>
  <si>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</si>
  <si>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</si>
  <si>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</si>
  <si>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</si>
  <si>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</si>
  <si>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</si>
  <si>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</si>
  <si>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</si>
  <si>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</si>
  <si>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</si>
  <si>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</si>
  <si>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</si>
  <si>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</si>
  <si>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</si>
  <si>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</si>
  <si>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</si>
  <si>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</si>
  <si>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</si>
  <si>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</si>
  <si>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</si>
  <si>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</si>
  <si>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</si>
  <si>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</si>
  <si>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</si>
  <si>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</si>
  <si>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</si>
  <si>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</si>
  <si>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</si>
  <si>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</si>
  <si>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</si>
  <si>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</si>
  <si>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</si>
  <si>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</si>
  <si>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</si>
  <si>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</si>
  <si>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</si>
  <si>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</si>
  <si>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</si>
  <si>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</si>
  <si>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</si>
  <si>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</si>
  <si>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</si>
  <si>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</si>
  <si>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</si>
  <si>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</si>
  <si>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</si>
  <si>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</si>
  <si>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</si>
  <si>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</si>
  <si>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</si>
  <si>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</si>
  <si>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</si>
  <si>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</si>
  <si>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</si>
  <si>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</si>
  <si>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</si>
  <si>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</si>
  <si>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</si>
  <si>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</si>
  <si>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</si>
  <si>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</si>
  <si>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</si>
  <si>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</si>
  <si>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</si>
  <si>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</si>
  <si>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</si>
  <si>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</si>
  <si>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</si>
  <si>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</si>
  <si>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</si>
  <si>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</si>
  <si>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</si>
  <si>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</si>
  <si>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</si>
  <si>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</si>
  <si>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</si>
  <si>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</si>
  <si>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</si>
  <si>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</si>
  <si>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</si>
  <si>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</si>
  <si>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</si>
  <si>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</si>
  <si>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</si>
  <si>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</si>
  <si>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</si>
  <si>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</si>
  <si>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</si>
  <si>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</si>
  <si>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</si>
  <si>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</si>
  <si>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</si>
  <si>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</si>
  <si>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</si>
  <si>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</si>
  <si>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</si>
  <si>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</si>
  <si>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</si>
  <si>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</si>
  <si>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</si>
  <si>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</si>
  <si>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</si>
  <si>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</si>
  <si>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</si>
  <si>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</si>
  <si>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</si>
  <si>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</si>
  <si>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</si>
  <si>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</si>
  <si>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</si>
  <si>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</si>
  <si>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</si>
  <si>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</si>
  <si>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</si>
  <si>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</si>
  <si>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</si>
  <si>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</si>
  <si>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</si>
  <si>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</si>
  <si>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</si>
  <si>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</si>
  <si>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</si>
  <si>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</si>
  <si>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</si>
  <si>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</si>
  <si>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</si>
  <si>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</si>
  <si>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</si>
  <si>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</si>
  <si>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</si>
  <si>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</si>
  <si>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</si>
  <si>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</si>
  <si>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</si>
  <si>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</si>
  <si>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</si>
  <si>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</si>
  <si>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</si>
  <si>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</si>
  <si>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</si>
  <si>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</si>
  <si>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</si>
  <si>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</si>
  <si>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</si>
  <si>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</si>
  <si>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</si>
  <si>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</si>
  <si>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</si>
  <si>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</si>
  <si>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</si>
  <si>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</si>
  <si>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</si>
  <si>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</si>
  <si>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</si>
  <si>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</si>
  <si>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</si>
  <si>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</si>
  <si>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</si>
  <si>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</si>
  <si>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</si>
  <si>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</si>
  <si>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</si>
  <si>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</si>
  <si>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</si>
  <si>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</si>
  <si>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</si>
  <si>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</si>
  <si>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</si>
  <si>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</si>
  <si>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</si>
  <si>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</si>
  <si>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</si>
  <si>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</si>
  <si>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</si>
  <si>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</si>
  <si>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</si>
  <si>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</si>
  <si>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</si>
  <si>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</si>
  <si>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</si>
  <si>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</si>
  <si>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</si>
  <si>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</si>
  <si>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</si>
  <si>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</si>
  <si>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</si>
  <si>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</si>
  <si>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</si>
  <si>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</si>
  <si>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</si>
  <si>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</si>
  <si>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</si>
  <si>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</si>
  <si>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</si>
  <si>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</si>
  <si>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</si>
  <si>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</si>
  <si>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</si>
  <si>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</si>
  <si>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</si>
  <si>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</si>
  <si>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</si>
  <si>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</si>
  <si>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</si>
  <si>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</si>
  <si>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</si>
  <si>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</si>
  <si>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</si>
  <si>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</si>
  <si>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</si>
  <si>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</si>
  <si>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</si>
  <si>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</si>
  <si>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</si>
  <si>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</si>
  <si>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</si>
  <si>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</si>
  <si>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</si>
  <si>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</si>
  <si>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</si>
  <si>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</si>
  <si>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</si>
  <si>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</si>
  <si>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</si>
  <si>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</si>
  <si>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</si>
  <si>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</si>
  <si>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</si>
  <si>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</si>
  <si>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</si>
  <si>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</si>
  <si>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</si>
  <si>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</si>
  <si>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</si>
  <si>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</si>
  <si>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</si>
  <si>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</si>
  <si>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</si>
  <si>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</si>
  <si>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</si>
  <si>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</si>
  <si>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</si>
  <si>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</si>
  <si>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</si>
  <si>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</si>
  <si>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</si>
  <si>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</si>
  <si>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</si>
  <si>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</si>
  <si>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</si>
  <si>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</si>
  <si>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</si>
  <si>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</si>
  <si>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</si>
  <si>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</si>
  <si>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</si>
  <si>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</si>
  <si>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</si>
  <si>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</si>
  <si>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</si>
  <si>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</si>
  <si>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</si>
  <si>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</si>
  <si>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</si>
  <si>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</si>
  <si>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</si>
  <si>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</si>
  <si>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</si>
  <si>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</si>
  <si>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</si>
  <si>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</si>
  <si>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</si>
  <si>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</si>
  <si>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</si>
  <si>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</si>
  <si>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</si>
  <si>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</si>
  <si>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</si>
  <si>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</si>
  <si>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</si>
  <si>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</si>
  <si>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</si>
  <si>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</si>
  <si>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</si>
  <si>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</si>
  <si>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</si>
  <si>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</si>
  <si>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</si>
  <si>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</si>
  <si>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</si>
  <si>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</si>
  <si>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</si>
  <si>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</si>
  <si>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</si>
  <si>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</si>
  <si>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</si>
  <si>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</si>
  <si>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</si>
  <si>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</si>
  <si>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</si>
  <si>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</si>
  <si>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</si>
  <si>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</si>
  <si>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</si>
  <si>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</si>
  <si>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</si>
  <si>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</si>
  <si>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</si>
  <si>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</si>
  <si>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</si>
  <si>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</si>
  <si>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</si>
  <si>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</si>
  <si>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</si>
  <si>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</si>
  <si>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</si>
  <si>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</si>
  <si>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</si>
  <si>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</si>
  <si>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</si>
  <si>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</si>
  <si>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</si>
  <si>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</si>
  <si>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</si>
  <si>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</si>
  <si>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</si>
  <si>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</si>
  <si>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</si>
  <si>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</si>
  <si>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</si>
  <si>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</si>
  <si>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</si>
  <si>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</si>
  <si>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</si>
  <si>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</si>
  <si>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</si>
  <si>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</si>
  <si>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</si>
  <si>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</si>
  <si>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</si>
  <si>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</si>
  <si>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</si>
  <si>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</si>
  <si>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</si>
  <si>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</si>
  <si>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</si>
  <si>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</si>
  <si>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</si>
  <si>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</si>
  <si>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</si>
  <si>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</si>
  <si>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</si>
  <si>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</si>
  <si>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</si>
  <si>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</si>
  <si>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</si>
  <si>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</si>
  <si>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</si>
  <si>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</si>
  <si>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</si>
  <si>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</si>
  <si>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</si>
  <si>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</si>
  <si>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</si>
  <si>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</si>
  <si>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</si>
  <si>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</si>
  <si>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</si>
  <si>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</si>
  <si>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</si>
  <si>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</si>
  <si>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</si>
  <si>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</si>
  <si>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</si>
  <si>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</si>
  <si>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</si>
  <si>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</si>
  <si>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</si>
  <si>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</si>
  <si>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</si>
  <si>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</si>
  <si>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</si>
  <si>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</si>
  <si>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</si>
  <si>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</si>
  <si>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</si>
  <si>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</si>
  <si>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</si>
  <si>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</si>
  <si>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</si>
  <si>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</si>
  <si>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</si>
  <si>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</si>
  <si>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</si>
  <si>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</si>
  <si>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</si>
  <si>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</si>
  <si>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</si>
  <si>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</si>
  <si>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</si>
  <si>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</si>
  <si>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</si>
  <si>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</si>
  <si>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</si>
  <si>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</si>
  <si>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</si>
  <si>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</si>
  <si>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</si>
  <si>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</si>
  <si>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</si>
  <si>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</si>
  <si>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</si>
  <si>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</si>
  <si>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</si>
  <si>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</si>
  <si>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</si>
  <si>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</si>
  <si>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</si>
  <si>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</si>
  <si>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</si>
  <si>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</si>
  <si>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</si>
  <si>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</si>
  <si>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</si>
  <si>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</si>
  <si>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</si>
  <si>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</si>
  <si>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</si>
  <si>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</si>
  <si>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</si>
  <si>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</si>
  <si>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</si>
  <si>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</si>
  <si>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</si>
  <si>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</si>
  <si>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</si>
  <si>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</si>
  <si>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</si>
  <si>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</si>
  <si>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</si>
  <si>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</si>
  <si>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</si>
  <si>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</si>
  <si>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</si>
  <si>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</si>
  <si>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</si>
  <si>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</si>
  <si>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</si>
  <si>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</si>
  <si>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</si>
  <si>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</si>
  <si>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</si>
  <si>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</si>
  <si>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</si>
  <si>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</si>
  <si>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</si>
  <si>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</si>
  <si>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</si>
  <si>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</si>
  <si>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</si>
  <si>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</si>
  <si>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</si>
  <si>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</si>
  <si>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</si>
  <si>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</si>
  <si>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</si>
  <si>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</si>
  <si>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</si>
  <si>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</si>
  <si>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</si>
  <si>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</si>
  <si>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</si>
  <si>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</si>
  <si>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</si>
  <si>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</si>
  <si>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</si>
  <si>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</si>
  <si>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</si>
  <si>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</si>
  <si>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</si>
  <si>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</si>
  <si>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</si>
  <si>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</si>
  <si>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</si>
  <si>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</si>
  <si>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</si>
  <si>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</si>
  <si>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</si>
  <si>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</si>
  <si>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</si>
  <si>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</si>
  <si>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</si>
  <si>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</si>
  <si>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</si>
  <si>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</si>
  <si>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</si>
  <si>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</si>
  <si>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</si>
  <si>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</si>
  <si>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</si>
  <si>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</si>
  <si>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</si>
  <si>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</si>
  <si>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</si>
  <si>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</si>
  <si>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</si>
  <si>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</si>
  <si>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</si>
  <si>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</si>
  <si>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</si>
  <si>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</si>
  <si>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</si>
  <si>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</si>
  <si>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</si>
  <si>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</si>
  <si>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</si>
  <si>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</si>
  <si>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</si>
  <si>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</si>
  <si>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</si>
  <si>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</si>
  <si>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</si>
  <si>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</si>
  <si>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</si>
  <si>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</si>
  <si>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</si>
  <si>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</si>
  <si>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</si>
  <si>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</si>
  <si>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</si>
  <si>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</si>
  <si>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</si>
  <si>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</si>
  <si>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</si>
  <si>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</si>
  <si>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</si>
  <si>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</si>
  <si>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</si>
  <si>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</si>
  <si>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</si>
  <si>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</si>
  <si>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</si>
  <si>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</si>
  <si>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</si>
  <si>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</si>
  <si>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</si>
  <si>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</si>
  <si>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</si>
  <si>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</si>
  <si>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</si>
  <si>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</si>
  <si>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</si>
  <si>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</si>
  <si>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</si>
  <si>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</si>
  <si>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</si>
  <si>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</si>
  <si>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</si>
  <si>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</si>
  <si>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</si>
  <si>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</si>
  <si>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</si>
  <si>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</si>
  <si>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</si>
  <si>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</si>
  <si>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</si>
  <si>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</si>
  <si>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</si>
  <si>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</si>
  <si>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</si>
  <si>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</si>
  <si>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</si>
  <si>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</si>
  <si>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</si>
  <si>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</si>
  <si>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</si>
  <si>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</si>
  <si>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</si>
  <si>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</si>
  <si>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</si>
  <si>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</si>
  <si>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</si>
  <si>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</si>
  <si>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</si>
  <si>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</si>
  <si>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</si>
  <si>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</si>
  <si>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</si>
  <si>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</si>
  <si>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</si>
  <si>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</si>
  <si>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</si>
  <si>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</si>
  <si>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</si>
  <si>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</si>
  <si>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</si>
  <si>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</si>
  <si>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</si>
  <si>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</si>
  <si>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</si>
  <si>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</si>
  <si>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</si>
  <si>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</si>
  <si>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</si>
  <si>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</si>
  <si>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</si>
  <si>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</si>
  <si>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</si>
  <si>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</si>
  <si>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</si>
  <si>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</si>
  <si>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</si>
  <si>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</si>
  <si>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</si>
  <si>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</si>
  <si>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</si>
  <si>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</si>
  <si>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</si>
  <si>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</si>
  <si>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</si>
  <si>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</si>
  <si>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</si>
  <si>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</si>
  <si>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</si>
  <si>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</si>
  <si>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</si>
  <si>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</si>
  <si>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</si>
  <si>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</si>
  <si>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</si>
  <si>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</si>
  <si>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</si>
  <si>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</si>
  <si>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</si>
  <si>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</si>
  <si>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</si>
  <si>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</si>
  <si>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</si>
  <si>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</si>
  <si>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</si>
  <si>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</si>
  <si>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</si>
  <si>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</si>
  <si>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</si>
  <si>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</si>
  <si>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</si>
  <si>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</si>
  <si>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</si>
  <si>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</si>
  <si>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</si>
  <si>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</si>
  <si>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</si>
  <si>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</si>
  <si>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</si>
  <si>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</si>
  <si>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</si>
  <si>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</si>
  <si>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</si>
  <si>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</si>
  <si>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</si>
  <si>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</si>
  <si>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</si>
  <si>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</si>
  <si>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</si>
  <si>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</si>
  <si>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</si>
  <si>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</si>
  <si>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</si>
  <si>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</si>
  <si>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</si>
  <si>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</si>
  <si>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</si>
  <si>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</si>
  <si>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</si>
  <si>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</si>
  <si>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</si>
  <si>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</si>
  <si>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</si>
  <si>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</si>
  <si>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</si>
  <si>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</si>
  <si>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</si>
  <si>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</si>
  <si>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</si>
  <si>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</si>
  <si>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</si>
  <si>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</si>
  <si>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</si>
  <si>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</si>
  <si>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</si>
  <si>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</si>
  <si>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</si>
  <si>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</si>
  <si>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</si>
  <si>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</si>
  <si>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</si>
  <si>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</si>
  <si>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</si>
  <si>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</si>
  <si>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</si>
  <si>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</si>
  <si>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</si>
  <si>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</si>
  <si>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</si>
  <si>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</si>
  <si>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</si>
  <si>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</si>
  <si>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</si>
  <si>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</si>
  <si>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</si>
  <si>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</si>
  <si>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</si>
  <si>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</si>
  <si>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</si>
  <si>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</si>
  <si>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</si>
  <si>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</si>
  <si>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</si>
  <si>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</si>
  <si>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</si>
  <si>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</si>
  <si>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</si>
  <si>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</si>
  <si>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</si>
  <si>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</si>
  <si>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</si>
  <si>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</si>
  <si>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</si>
  <si>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</si>
  <si>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</si>
  <si>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</si>
  <si>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</si>
  <si>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</si>
  <si>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</si>
  <si>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</si>
  <si>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</si>
  <si>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</si>
  <si>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</si>
  <si>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</si>
  <si>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</si>
  <si>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</si>
  <si>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</si>
  <si>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</si>
  <si>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</si>
  <si>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</si>
  <si>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</si>
  <si>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</si>
  <si>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</si>
  <si>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</si>
  <si>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</si>
  <si>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</si>
  <si>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</si>
  <si>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</si>
  <si>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</si>
  <si>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</si>
  <si>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</si>
  <si>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</si>
  <si>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</si>
  <si>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</si>
  <si>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</si>
  <si>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</si>
  <si>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</si>
  <si>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</si>
  <si>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</si>
  <si>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</si>
  <si>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</si>
  <si>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</si>
  <si>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</si>
  <si>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</si>
  <si>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</si>
  <si>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</si>
  <si>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</si>
  <si>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</si>
  <si>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</si>
  <si>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</si>
  <si>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</si>
  <si>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</si>
  <si>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</si>
  <si>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</si>
  <si>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</si>
  <si>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</si>
  <si>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</si>
  <si>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</si>
  <si>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</si>
  <si>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</si>
  <si>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</si>
  <si>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</si>
  <si>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</si>
  <si>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</si>
  <si>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</si>
  <si>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</si>
  <si>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</si>
  <si>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</si>
  <si>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</si>
  <si>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</si>
  <si>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</si>
  <si>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</si>
  <si>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</si>
  <si>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</si>
  <si>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</si>
  <si>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</si>
  <si>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</si>
  <si>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</si>
  <si>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</si>
  <si>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</si>
  <si>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</si>
  <si>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</si>
  <si>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</si>
  <si>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</si>
  <si>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</si>
  <si>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</si>
  <si>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</si>
  <si>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</si>
  <si>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</si>
  <si>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</si>
  <si>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</si>
  <si>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</si>
  <si>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</si>
  <si>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</si>
  <si>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</si>
  <si>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</si>
  <si>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</si>
  <si>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</si>
  <si>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</si>
  <si>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</si>
  <si>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</si>
  <si>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</si>
  <si>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</si>
  <si>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</si>
  <si>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</si>
  <si>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</si>
  <si>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</si>
  <si>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</si>
  <si>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</si>
  <si>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</si>
  <si>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</si>
  <si>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</si>
  <si>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</si>
  <si>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</si>
  <si>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</si>
  <si>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</si>
  <si>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</si>
  <si>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</si>
  <si>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</si>
  <si>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</si>
  <si>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</si>
  <si>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</si>
  <si>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</si>
  <si>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</si>
  <si>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</si>
  <si>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</si>
  <si>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</si>
  <si>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</si>
  <si>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</si>
  <si>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</si>
  <si>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</si>
  <si>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</si>
  <si>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</si>
  <si>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</si>
  <si>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</si>
  <si>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</si>
  <si>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</si>
  <si>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</si>
  <si>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</si>
  <si>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</si>
  <si>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</si>
  <si>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</si>
  <si>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</si>
  <si>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</si>
  <si>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</si>
  <si>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</si>
  <si>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</si>
  <si>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</si>
  <si>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</si>
  <si>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</si>
  <si>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</si>
  <si>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</si>
  <si>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</si>
  <si>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</si>
  <si>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</si>
  <si>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</si>
  <si>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</si>
  <si>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</si>
  <si>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</si>
  <si>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</si>
  <si>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</si>
  <si>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</si>
  <si>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</si>
  <si>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</si>
  <si>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</si>
  <si>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</si>
  <si>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</si>
  <si>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</si>
  <si>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</si>
  <si>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</si>
  <si>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</si>
  <si>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</si>
  <si>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</si>
  <si>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</si>
  <si>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</si>
  <si>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</si>
  <si>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</si>
  <si>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</si>
  <si>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</si>
  <si>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</si>
  <si>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</si>
  <si>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</si>
  <si>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</si>
  <si>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</si>
  <si>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</si>
  <si>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</si>
  <si>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</si>
  <si>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</si>
  <si>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</si>
  <si>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</si>
  <si>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</si>
  <si>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</si>
  <si>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</si>
  <si>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</si>
  <si>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</si>
  <si>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</si>
  <si>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</si>
  <si>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</si>
  <si>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</si>
  <si>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</si>
  <si>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</si>
  <si>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</si>
  <si>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</si>
  <si>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</si>
  <si>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</si>
  <si>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</si>
  <si>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</si>
  <si>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</si>
  <si>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</si>
  <si>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</si>
  <si>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</si>
  <si>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</si>
  <si>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</si>
  <si>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</si>
  <si>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</si>
  <si>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</si>
  <si>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</si>
  <si>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</si>
  <si>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</si>
  <si>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</si>
  <si>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</si>
  <si>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</si>
  <si>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</si>
  <si>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</si>
  <si>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</si>
  <si>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</si>
  <si>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</si>
  <si>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</si>
  <si>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</si>
  <si>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</si>
  <si>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</si>
  <si>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</si>
  <si>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</si>
  <si>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</si>
  <si>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</si>
  <si>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</si>
  <si>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</si>
  <si>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</si>
  <si>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</si>
  <si>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</si>
  <si>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</si>
  <si>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</si>
  <si>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</si>
  <si>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</si>
  <si>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</si>
  <si>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</si>
  <si>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</si>
  <si>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</si>
  <si>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</si>
  <si>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</si>
  <si>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</si>
  <si>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</si>
  <si>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</si>
  <si>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</si>
  <si>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</si>
  <si>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</si>
  <si>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</si>
  <si>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</si>
  <si>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</si>
  <si>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</si>
  <si>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</si>
  <si>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</si>
  <si>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</si>
  <si>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</si>
  <si>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</si>
  <si>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</si>
  <si>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</si>
  <si>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</si>
  <si>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</si>
  <si>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</si>
  <si>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</si>
  <si>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</si>
  <si>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</si>
  <si>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</si>
  <si>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</si>
  <si>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</si>
  <si>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</si>
  <si>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</si>
  <si>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</si>
  <si>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</si>
  <si>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</si>
  <si>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</si>
  <si>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</si>
  <si>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</si>
  <si>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</si>
  <si>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</si>
  <si>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</si>
  <si>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</si>
  <si>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</si>
  <si>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</si>
  <si>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</si>
  <si>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</si>
  <si>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</si>
  <si>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</si>
  <si>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</si>
  <si>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</si>
  <si>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</si>
  <si>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</si>
  <si>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</si>
  <si>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</si>
  <si>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</si>
  <si>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</si>
  <si>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</si>
  <si>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</si>
  <si>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</si>
  <si>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</si>
  <si>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</si>
  <si>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</si>
  <si>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</si>
  <si>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</si>
  <si>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</si>
  <si>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</si>
  <si>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</si>
  <si>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</si>
  <si>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</si>
  <si>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</si>
  <si>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</si>
  <si>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</si>
  <si>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</si>
  <si>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</si>
  <si>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</si>
  <si>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</si>
  <si>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</si>
  <si>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</si>
  <si>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</si>
  <si>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</si>
  <si>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</si>
  <si>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</si>
  <si>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</si>
  <si>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</si>
  <si>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</si>
  <si>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</si>
  <si>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</si>
  <si>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</si>
  <si>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</si>
  <si>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</si>
  <si>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</si>
  <si>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</si>
  <si>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</si>
  <si>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</si>
  <si>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</si>
  <si>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</si>
  <si>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</si>
  <si>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</si>
  <si>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</si>
  <si>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</si>
  <si>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</si>
  <si>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</si>
  <si>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</si>
  <si>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</si>
  <si>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</si>
  <si>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</si>
  <si>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</si>
  <si>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</si>
  <si>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</si>
  <si>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</si>
  <si>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</si>
  <si>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</si>
  <si>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</si>
  <si>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</si>
  <si>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</si>
  <si>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</si>
  <si>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</si>
  <si>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</si>
  <si>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</si>
  <si>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</si>
  <si>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</si>
  <si>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</si>
  <si>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</si>
  <si>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</si>
  <si>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</si>
  <si>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</si>
  <si>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</si>
  <si>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</si>
  <si>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</si>
  <si>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</si>
  <si>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</si>
  <si>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</si>
  <si>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</si>
  <si>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</si>
  <si>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</si>
  <si>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</si>
  <si>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</si>
  <si>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</si>
  <si>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</si>
  <si>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</si>
  <si>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</si>
  <si>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</si>
  <si>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</si>
  <si>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</si>
  <si>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</si>
  <si>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</si>
  <si>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</si>
  <si>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</si>
  <si>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</si>
  <si>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</si>
  <si>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</si>
  <si>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</si>
  <si>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</si>
  <si>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</si>
  <si>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</si>
  <si>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</si>
  <si>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</si>
  <si>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</si>
  <si>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</si>
  <si>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</si>
  <si>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</si>
  <si>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</si>
  <si>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</si>
  <si>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</si>
  <si>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</si>
  <si>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</si>
  <si>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</si>
  <si>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</si>
  <si>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</si>
  <si>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</si>
  <si>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</si>
  <si>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</si>
  <si>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</si>
  <si>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</si>
  <si>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</si>
  <si>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</si>
  <si>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</si>
  <si>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</si>
  <si>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</si>
  <si>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</si>
  <si>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</si>
  <si>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</si>
  <si>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</si>
  <si>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</si>
  <si>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</si>
  <si>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</si>
  <si>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</si>
  <si>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</si>
  <si>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</si>
  <si>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</si>
  <si>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</si>
  <si>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</si>
  <si>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</si>
  <si>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</si>
  <si>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</si>
  <si>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</si>
  <si>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</si>
  <si>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</si>
  <si>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</si>
  <si>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</si>
  <si>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</si>
  <si>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</si>
  <si>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</si>
  <si>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</si>
  <si>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</si>
  <si>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</si>
  <si>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</si>
  <si>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</si>
  <si>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</si>
  <si>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</si>
  <si>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</si>
  <si>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</si>
  <si>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</si>
  <si>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</si>
  <si>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</si>
  <si>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</si>
  <si>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</si>
  <si>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</si>
  <si>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</si>
  <si>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</si>
  <si>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</si>
  <si>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</si>
  <si>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</si>
  <si>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</si>
  <si>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</si>
  <si>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</si>
  <si>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</si>
  <si>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</si>
  <si>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</si>
  <si>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</si>
  <si>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</si>
  <si>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</si>
  <si>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</si>
  <si>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</si>
  <si>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</si>
  <si>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</si>
  <si>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</si>
  <si>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</si>
  <si>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</si>
  <si>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</si>
  <si>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</si>
  <si>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</si>
  <si>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</si>
  <si>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</si>
  <si>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</si>
  <si>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</si>
  <si>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</si>
  <si>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</si>
  <si>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</si>
  <si>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</si>
  <si>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</si>
  <si>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</si>
  <si>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</si>
  <si>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</si>
  <si>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</si>
  <si>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</si>
  <si>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</si>
  <si>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</si>
  <si>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</si>
  <si>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</si>
  <si>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</si>
  <si>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</si>
  <si>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</si>
  <si>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</si>
  <si>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</si>
  <si>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</si>
  <si>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</si>
  <si>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</si>
  <si>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</si>
  <si>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</si>
  <si>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</si>
  <si>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</si>
  <si>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</si>
  <si>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</si>
  <si>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</si>
  <si>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</si>
  <si>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</si>
  <si>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</si>
  <si>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</si>
  <si>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</si>
  <si>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</si>
  <si>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</si>
  <si>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</si>
  <si>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</si>
  <si>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</si>
  <si>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</si>
  <si>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</si>
  <si>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</si>
  <si>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</si>
  <si>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</si>
  <si>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</si>
  <si>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</si>
  <si>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</si>
  <si>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</si>
  <si>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</si>
  <si>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</si>
  <si>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</si>
  <si>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</si>
  <si>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</si>
  <si>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</si>
  <si>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</si>
  <si>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</si>
  <si>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</si>
  <si>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</si>
  <si>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</si>
  <si>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</si>
  <si>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</si>
  <si>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</si>
  <si>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</si>
  <si>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</si>
  <si>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</si>
  <si>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</si>
  <si>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</si>
  <si>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</si>
  <si>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</si>
  <si>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</si>
  <si>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</si>
  <si>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</si>
  <si>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</si>
  <si>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</si>
  <si>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</si>
  <si>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</si>
  <si>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</si>
  <si>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</si>
  <si>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</si>
  <si>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</si>
  <si>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</si>
  <si>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</si>
  <si>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</si>
  <si>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</si>
  <si>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</si>
  <si>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</si>
  <si>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</si>
  <si>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</si>
  <si>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</si>
  <si>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</si>
  <si>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</si>
  <si>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</si>
  <si>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</si>
  <si>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</si>
  <si>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</si>
  <si>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</si>
  <si>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</si>
  <si>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</si>
  <si>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</si>
  <si>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</si>
  <si>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</si>
  <si>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</si>
  <si>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</si>
  <si>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</si>
  <si>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</si>
  <si>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</si>
  <si>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</si>
  <si>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</si>
  <si>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</si>
  <si>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</si>
  <si>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</si>
  <si>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</si>
  <si>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</si>
  <si>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</si>
  <si>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</si>
  <si>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</si>
  <si>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</si>
  <si>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</si>
  <si>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</si>
  <si>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</si>
  <si>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</si>
  <si>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</si>
  <si>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</si>
  <si>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</si>
  <si>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</si>
  <si>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</si>
  <si>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</si>
  <si>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</si>
  <si>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</si>
  <si>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</si>
  <si>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</si>
  <si>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</si>
  <si>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</si>
  <si>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</si>
  <si>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</si>
  <si>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</si>
  <si>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</si>
  <si>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</si>
  <si>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</si>
  <si>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</si>
  <si>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</si>
  <si>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</si>
  <si>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</si>
  <si>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</si>
  <si>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</si>
  <si>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</si>
  <si>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</si>
  <si>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</si>
  <si>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</si>
  <si>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</si>
  <si>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</si>
  <si>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</si>
  <si>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</si>
  <si>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</si>
  <si>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</si>
  <si>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</si>
  <si>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</si>
  <si>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</si>
  <si>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</si>
  <si>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</si>
  <si>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</si>
  <si>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</si>
  <si>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</si>
  <si>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</si>
  <si>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</si>
  <si>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</si>
  <si>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</si>
  <si>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</si>
  <si>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</si>
  <si>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</si>
  <si>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</si>
  <si>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</si>
  <si>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</si>
  <si>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</si>
  <si>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</si>
  <si>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</si>
  <si>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</si>
  <si>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</si>
  <si>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</si>
  <si>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</si>
  <si>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</si>
  <si>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</si>
  <si>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</si>
  <si>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</si>
  <si>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</si>
  <si>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</si>
  <si>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</si>
  <si>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</si>
  <si>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</si>
  <si>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</si>
  <si>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</si>
  <si>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</si>
  <si>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</si>
  <si>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</si>
  <si>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</si>
  <si>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</si>
  <si>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</si>
  <si>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</si>
  <si>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</si>
  <si>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</si>
  <si>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</si>
  <si>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</si>
  <si>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</si>
  <si>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</si>
  <si>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</si>
  <si>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</si>
  <si>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</si>
  <si>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</si>
  <si>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</si>
  <si>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</si>
  <si>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</si>
  <si>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</si>
  <si>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</si>
  <si>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</si>
  <si>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</si>
  <si>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</si>
  <si>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</si>
  <si>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</si>
  <si>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</si>
  <si>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</si>
  <si>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</si>
  <si>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</si>
  <si>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</si>
  <si>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</si>
  <si>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</si>
  <si>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</si>
  <si>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</si>
  <si>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</si>
  <si>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</si>
  <si>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</si>
  <si>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</si>
  <si>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</si>
  <si>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</si>
  <si>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</si>
  <si>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</si>
  <si>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</si>
  <si>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</si>
  <si>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</si>
  <si>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</si>
  <si>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</si>
  <si>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</si>
  <si>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</si>
  <si>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</si>
  <si>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</si>
  <si>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</si>
  <si>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</si>
  <si>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</si>
  <si>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</si>
  <si>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</si>
  <si>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</si>
  <si>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</si>
  <si>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</si>
  <si>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</si>
  <si>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</si>
  <si>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</si>
  <si>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</si>
  <si>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</si>
  <si>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</si>
  <si>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</si>
  <si>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</si>
  <si>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</si>
  <si>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</si>
  <si>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</si>
  <si>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</si>
  <si>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</si>
  <si>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</si>
  <si>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</si>
  <si>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</si>
  <si>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</si>
  <si>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</si>
  <si>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</si>
  <si>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</si>
  <si>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</si>
  <si>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</si>
  <si>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</si>
  <si>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</si>
  <si>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</si>
  <si>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</si>
  <si>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</si>
  <si>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</si>
  <si>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</si>
  <si>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</si>
  <si>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</si>
  <si>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</si>
  <si>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</si>
  <si>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</si>
  <si>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</si>
  <si>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</si>
  <si>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</si>
  <si>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</si>
  <si>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</si>
  <si>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</si>
  <si>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</si>
  <si>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</si>
  <si>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</si>
  <si>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</si>
  <si>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</si>
  <si>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</si>
  <si>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</si>
  <si>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</si>
  <si>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</si>
  <si>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</si>
  <si>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</si>
  <si>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</si>
  <si>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</si>
  <si>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</si>
  <si>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</si>
  <si>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</si>
  <si>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</si>
  <si>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</si>
  <si>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</si>
  <si>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</si>
  <si>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</si>
  <si>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</si>
  <si>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</si>
  <si>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</si>
  <si>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</si>
  <si>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</si>
  <si>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</si>
  <si>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</si>
  <si>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</si>
  <si>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</si>
  <si>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</si>
  <si>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</si>
  <si>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</si>
  <si>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</si>
  <si>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</si>
  <si>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</si>
  <si>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</si>
  <si>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</si>
  <si>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</si>
  <si>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</si>
  <si>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</si>
  <si>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</si>
  <si>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</si>
  <si>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</si>
  <si>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</si>
  <si>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</si>
  <si>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</si>
  <si>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</si>
  <si>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</si>
  <si>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</si>
  <si>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</si>
  <si>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</si>
  <si>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</si>
  <si>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</si>
  <si>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</si>
  <si>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</si>
  <si>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</si>
  <si>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</si>
  <si>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</si>
  <si>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</si>
  <si>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</si>
  <si>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</si>
  <si>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</si>
  <si>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</si>
  <si>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</si>
  <si>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</si>
  <si>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</si>
  <si>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</si>
  <si>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</si>
  <si>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</si>
  <si>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</si>
  <si>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</si>
  <si>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</si>
  <si>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</si>
  <si>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</si>
  <si>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</si>
  <si>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</si>
  <si>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</si>
  <si>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</si>
  <si>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</si>
  <si>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</si>
  <si>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</si>
  <si>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</si>
  <si>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</si>
  <si>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</si>
  <si>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</si>
  <si>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</si>
  <si>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</si>
  <si>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</si>
  <si>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</si>
  <si>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</si>
  <si>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</si>
  <si>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</si>
  <si>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</si>
  <si>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</si>
  <si>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</si>
  <si>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</si>
  <si>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</si>
  <si>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</si>
  <si>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</si>
  <si>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</si>
  <si>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</si>
  <si>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</si>
  <si>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</si>
  <si>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</si>
  <si>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</si>
  <si>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</si>
  <si>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</si>
  <si>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</si>
  <si>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</si>
  <si>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</si>
  <si>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</si>
  <si>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</si>
  <si>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</si>
  <si>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</si>
  <si>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</si>
  <si>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</si>
  <si>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</si>
  <si>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</si>
  <si>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</si>
  <si>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</si>
  <si>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</si>
  <si>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</si>
  <si>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</si>
  <si>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</si>
  <si>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</si>
  <si>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</si>
  <si>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</si>
  <si>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</si>
  <si>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</si>
  <si>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</si>
  <si>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</si>
  <si>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</si>
  <si>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</si>
  <si>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</si>
  <si>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</si>
  <si>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</si>
  <si>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</si>
  <si>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</si>
  <si>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</si>
  <si>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</si>
  <si>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</si>
  <si>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</si>
  <si>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</si>
  <si>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</si>
  <si>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</si>
  <si>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</si>
  <si>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</si>
  <si>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</si>
  <si>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</si>
  <si>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</si>
  <si>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</si>
  <si>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</si>
  <si>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</si>
  <si>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</si>
  <si>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</si>
  <si>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</si>
  <si>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</si>
  <si>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</si>
  <si>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</si>
  <si>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</si>
  <si>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</si>
  <si>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</si>
  <si>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</si>
  <si>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</si>
  <si>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</si>
  <si>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</si>
  <si>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</si>
  <si>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</si>
  <si>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</si>
  <si>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</si>
  <si>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</si>
  <si>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</si>
  <si>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</si>
  <si>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</si>
  <si>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</si>
  <si>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</si>
  <si>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</si>
  <si>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</si>
  <si>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</si>
  <si>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</si>
  <si>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</si>
  <si>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</si>
  <si>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</si>
  <si>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</si>
  <si>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</si>
  <si>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</si>
  <si>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</si>
  <si>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</si>
  <si>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</si>
  <si>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</si>
  <si>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</si>
  <si>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</si>
  <si>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</si>
  <si>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</si>
  <si>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</si>
  <si>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</si>
  <si>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</si>
  <si>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</si>
  <si>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</si>
  <si>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</si>
  <si>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</si>
  <si>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</si>
  <si>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</si>
  <si>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</si>
  <si>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</si>
  <si>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</si>
  <si>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</si>
  <si>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</si>
  <si>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</si>
  <si>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</si>
  <si>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</si>
  <si>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</si>
  <si>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</si>
  <si>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</si>
  <si>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</si>
  <si>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</si>
  <si>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</si>
  <si>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</si>
  <si>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</si>
  <si>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</si>
  <si>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</si>
  <si>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</si>
  <si>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</si>
  <si>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</si>
  <si>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</si>
  <si>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</si>
  <si>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</si>
  <si>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</si>
  <si>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</si>
  <si>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</si>
  <si>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</si>
  <si>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</si>
  <si>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</si>
  <si>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</si>
  <si>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</si>
  <si>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</si>
  <si>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</si>
  <si>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</si>
  <si>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</si>
  <si>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</si>
  <si>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</si>
  <si>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</si>
  <si>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</si>
  <si>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</si>
  <si>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</si>
  <si>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</si>
  <si>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</si>
  <si>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</si>
  <si>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</si>
  <si>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</si>
  <si>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</si>
  <si>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</si>
  <si>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</si>
  <si>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</si>
  <si>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</si>
  <si>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</si>
  <si>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</si>
  <si>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</si>
  <si>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</si>
  <si>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</si>
  <si>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</si>
  <si>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</si>
  <si>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</si>
  <si>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</si>
  <si>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</si>
  <si>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</si>
  <si>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</si>
  <si>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</si>
  <si>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</si>
  <si>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</si>
  <si>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</si>
  <si>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</si>
  <si>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</si>
  <si>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</si>
  <si>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</si>
  <si>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</si>
  <si>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</si>
  <si>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</si>
  <si>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</si>
  <si>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</si>
  <si>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</si>
  <si>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</si>
  <si>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</si>
  <si>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</si>
  <si>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</si>
  <si>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</si>
  <si>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</si>
  <si>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</si>
  <si>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</si>
  <si>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</si>
  <si>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</si>
  <si>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</si>
  <si>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</si>
  <si>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</si>
  <si>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</si>
  <si>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</si>
  <si>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</si>
  <si>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</si>
  <si>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</si>
  <si>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</si>
  <si>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</si>
  <si>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</si>
  <si>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</si>
  <si>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</si>
  <si>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</si>
  <si>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</si>
  <si>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</si>
  <si>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</si>
  <si>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</si>
  <si>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</si>
  <si>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</si>
  <si>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</si>
  <si>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</si>
  <si>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</si>
  <si>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</si>
  <si>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</si>
  <si>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</si>
  <si>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</si>
  <si>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</si>
  <si>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</si>
  <si>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</si>
  <si>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</si>
  <si>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</si>
  <si>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</si>
  <si>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</si>
  <si>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</si>
  <si>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</si>
  <si>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</si>
  <si>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</si>
  <si>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</si>
  <si>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</si>
  <si>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</si>
  <si>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</si>
  <si>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</si>
  <si>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</si>
  <si>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</si>
  <si>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</si>
  <si>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</si>
  <si>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</si>
  <si>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</si>
  <si>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</si>
  <si>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</si>
  <si>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</si>
  <si>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</si>
  <si>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</si>
  <si>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</si>
  <si>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</si>
  <si>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</si>
  <si>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</si>
  <si>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</si>
  <si>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</si>
  <si>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</si>
  <si>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</si>
  <si>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</si>
  <si>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</si>
  <si>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</si>
  <si>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</si>
  <si>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</si>
  <si>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</si>
  <si>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</si>
  <si>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</si>
  <si>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</si>
  <si>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</si>
  <si>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</si>
  <si>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</si>
  <si>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</si>
  <si>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</si>
  <si>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</si>
  <si>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</si>
  <si>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</si>
  <si>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</si>
  <si>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</si>
  <si>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</si>
  <si>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</si>
  <si>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</si>
  <si>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</si>
  <si>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</si>
  <si>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</si>
  <si>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</si>
  <si>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</si>
  <si>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</si>
  <si>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</si>
  <si>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</si>
  <si>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</si>
  <si>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</si>
  <si>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</si>
  <si>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</si>
  <si>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</si>
  <si>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</si>
  <si>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</si>
  <si>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</si>
  <si>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</si>
  <si>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</si>
  <si>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</si>
  <si>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</si>
  <si>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</si>
  <si>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</si>
  <si>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</si>
  <si>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</si>
  <si>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</si>
  <si>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</si>
  <si>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</si>
  <si>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</si>
  <si>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</si>
  <si>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</si>
  <si>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</si>
  <si>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</si>
  <si>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</si>
  <si>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</si>
  <si>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</si>
  <si>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</si>
  <si>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</si>
  <si>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</si>
  <si>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</si>
  <si>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</si>
  <si>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</si>
  <si>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</si>
  <si>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</si>
  <si>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</si>
  <si>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</si>
  <si>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</si>
  <si>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</si>
  <si>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</si>
  <si>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</si>
  <si>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</si>
  <si>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</si>
  <si>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</si>
  <si>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</si>
  <si>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</si>
  <si>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</si>
  <si>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</si>
  <si>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</si>
  <si>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</si>
  <si>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</si>
  <si>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</si>
  <si>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</si>
  <si>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</si>
  <si>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</si>
  <si>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</si>
  <si>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</si>
  <si>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</si>
  <si>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</si>
  <si>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</si>
  <si>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</si>
  <si>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</si>
  <si>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</si>
  <si>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</si>
  <si>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</si>
  <si>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</si>
  <si>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</si>
  <si>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</si>
  <si>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</si>
  <si>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</si>
  <si>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</si>
  <si>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</si>
  <si>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</si>
  <si>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</si>
  <si>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</si>
  <si>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</si>
  <si>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</si>
  <si>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</si>
  <si>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</si>
  <si>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</si>
  <si>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</si>
  <si>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</si>
  <si>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</si>
  <si>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</si>
  <si>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</si>
  <si>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</si>
  <si>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</si>
  <si>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</si>
  <si>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</si>
  <si>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</si>
  <si>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</si>
  <si>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</si>
  <si>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</si>
  <si>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</si>
  <si>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</si>
  <si>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</si>
  <si>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</si>
  <si>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</si>
  <si>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</si>
  <si>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</si>
  <si>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</si>
  <si>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</si>
  <si>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</si>
  <si>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</si>
  <si>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</si>
  <si>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</si>
  <si>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</si>
  <si>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</si>
  <si>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</si>
  <si>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</si>
  <si>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</si>
  <si>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</si>
  <si>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</si>
  <si>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</si>
  <si>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</si>
  <si>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</si>
  <si>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</si>
  <si>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</si>
  <si>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</si>
  <si>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</si>
  <si>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</si>
  <si>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</si>
  <si>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</si>
  <si>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</si>
  <si>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</si>
  <si>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</si>
  <si>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</si>
  <si>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</si>
  <si>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</si>
  <si>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</si>
  <si>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</si>
  <si>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</si>
  <si>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</si>
  <si>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</si>
  <si>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</si>
  <si>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</si>
  <si>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</si>
  <si>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</si>
  <si>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</si>
  <si>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</si>
  <si>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</si>
  <si>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</si>
  <si>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</si>
  <si>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</si>
  <si>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</si>
  <si>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</si>
  <si>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</si>
  <si>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</si>
  <si>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</si>
  <si>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</si>
  <si>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</si>
  <si>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</si>
  <si>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</si>
  <si>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</si>
  <si>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</si>
  <si>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</si>
  <si>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</si>
  <si>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</si>
  <si>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</si>
  <si>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</si>
  <si>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</si>
  <si>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</si>
  <si>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</si>
  <si>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</si>
  <si>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</si>
  <si>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</si>
  <si>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</si>
  <si>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</si>
  <si>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</si>
  <si>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</si>
  <si>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</si>
  <si>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</si>
  <si>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</si>
  <si>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</si>
  <si>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</si>
  <si>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</si>
  <si>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</si>
  <si>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</si>
  <si>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</si>
  <si>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</si>
  <si>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</si>
  <si>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</si>
  <si>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</si>
  <si>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</si>
  <si>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</si>
  <si>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</si>
  <si>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</si>
  <si>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</si>
  <si>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</si>
  <si>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</si>
  <si>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</si>
  <si>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</si>
  <si>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</si>
  <si>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</si>
  <si>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</si>
  <si>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</si>
  <si>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</si>
  <si>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</si>
  <si>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</si>
  <si>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</si>
  <si>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</si>
  <si>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</si>
  <si>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</si>
  <si>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</si>
  <si>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</si>
  <si>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</si>
  <si>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</si>
  <si>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</si>
  <si>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</si>
  <si>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</si>
  <si>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</si>
  <si>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</si>
  <si>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</si>
  <si>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</si>
  <si>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</si>
  <si>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</si>
  <si>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</si>
  <si>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</si>
  <si>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</si>
  <si>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</si>
  <si>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</si>
  <si>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</si>
  <si>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</si>
  <si>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</si>
  <si>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</si>
  <si>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</si>
  <si>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</si>
  <si>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</si>
  <si>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</si>
  <si>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</si>
  <si>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</si>
  <si>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</si>
  <si>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</si>
  <si>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</si>
  <si>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</si>
  <si>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</si>
  <si>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</si>
  <si>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</si>
  <si>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</si>
  <si>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</si>
  <si>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</si>
  <si>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</si>
  <si>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</si>
  <si>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</si>
  <si>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</si>
  <si>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</si>
  <si>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</si>
  <si>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</si>
  <si>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</si>
  <si>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</si>
  <si>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</si>
  <si>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</si>
  <si>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</si>
  <si>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</si>
  <si>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</si>
  <si>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</si>
  <si>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</si>
  <si>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</si>
  <si>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</si>
  <si>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</si>
  <si>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</si>
  <si>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</si>
  <si>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</si>
  <si>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</si>
  <si>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</si>
  <si>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</si>
  <si>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</si>
  <si>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</si>
  <si>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</si>
  <si>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</si>
  <si>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</si>
  <si>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</si>
  <si>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</si>
  <si>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</si>
  <si>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</si>
  <si>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</si>
  <si>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</si>
  <si>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</si>
  <si>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</si>
  <si>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</si>
  <si>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</si>
  <si>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</si>
  <si>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</si>
  <si>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</si>
  <si>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</si>
  <si>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</si>
  <si>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</si>
  <si>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</si>
  <si>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</si>
  <si>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</si>
  <si>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</si>
  <si>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</si>
  <si>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</si>
  <si>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</si>
  <si>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</si>
  <si>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</si>
  <si>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</si>
  <si>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</si>
  <si>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</si>
  <si>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</si>
  <si>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</si>
  <si>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</si>
  <si>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</si>
  <si>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</si>
  <si>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</si>
  <si>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</si>
  <si>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</si>
  <si>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</si>
  <si>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</si>
  <si>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</si>
  <si>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</si>
  <si>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</si>
  <si>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</si>
  <si>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</si>
  <si>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</si>
  <si>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</si>
  <si>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</si>
  <si>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</si>
  <si>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</si>
  <si>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</si>
  <si>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</si>
  <si>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</si>
  <si>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</si>
  <si>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</si>
  <si>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</si>
  <si>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</si>
  <si>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</si>
  <si>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</si>
  <si>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</si>
  <si>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</si>
  <si>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</si>
  <si>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</si>
  <si>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</si>
  <si>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</si>
  <si>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</si>
  <si>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</si>
  <si>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</si>
  <si>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</si>
  <si>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</si>
  <si>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</si>
  <si>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</si>
  <si>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</si>
  <si>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</si>
  <si>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</si>
  <si>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</si>
  <si>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</si>
  <si>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</si>
  <si>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</si>
  <si>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</si>
  <si>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</si>
  <si>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</si>
  <si>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</si>
  <si>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</si>
  <si>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</si>
  <si>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</si>
  <si>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</si>
  <si>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</si>
  <si>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</si>
  <si>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</si>
  <si>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</si>
  <si>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</si>
  <si>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</si>
  <si>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</si>
  <si>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</si>
  <si>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</si>
  <si>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</si>
  <si>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</si>
  <si>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</si>
  <si>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</si>
  <si>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</si>
  <si>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</si>
  <si>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</si>
  <si>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</si>
  <si>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</si>
  <si>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</si>
  <si>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</si>
  <si>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</si>
  <si>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</si>
  <si>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</si>
  <si>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</si>
  <si>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</si>
  <si>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</si>
  <si>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</si>
  <si>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</si>
  <si>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</si>
  <si>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</si>
  <si>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</si>
  <si>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</si>
  <si>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</si>
  <si>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</si>
  <si>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</si>
  <si>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</si>
  <si>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</si>
  <si>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</si>
  <si>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</si>
  <si>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</si>
  <si>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</si>
  <si>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</si>
  <si>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</si>
  <si>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</si>
  <si>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</si>
  <si>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</si>
  <si>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</si>
  <si>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</si>
  <si>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</si>
  <si>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</si>
  <si>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</si>
  <si>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</si>
  <si>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</si>
  <si>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</si>
  <si>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</si>
  <si>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</si>
  <si>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</si>
  <si>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</si>
  <si>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</si>
  <si>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</si>
  <si>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</si>
  <si>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</si>
  <si>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</si>
  <si>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</si>
  <si>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</si>
  <si>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</si>
  <si>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</si>
  <si>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</si>
  <si>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</si>
  <si>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</si>
  <si>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</si>
  <si>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</si>
  <si>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</si>
  <si>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</si>
  <si>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</si>
  <si>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</si>
  <si>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</si>
  <si>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</si>
  <si>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</si>
  <si>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</si>
  <si>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</si>
  <si>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</si>
  <si>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</si>
  <si>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</si>
  <si>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</si>
  <si>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</si>
  <si>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</si>
  <si>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</si>
  <si>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</si>
  <si>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</si>
  <si>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</si>
  <si>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</si>
  <si>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</si>
  <si>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</si>
  <si>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</si>
  <si>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</si>
  <si>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</si>
  <si>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</si>
  <si>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</si>
  <si>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</si>
  <si>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</si>
  <si>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</si>
  <si>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</si>
  <si>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</si>
  <si>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</si>
  <si>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</si>
  <si>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</si>
  <si>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</si>
  <si>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</si>
  <si>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</si>
  <si>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</si>
  <si>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</si>
  <si>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</si>
  <si>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</si>
  <si>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</si>
  <si>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</si>
  <si>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</si>
  <si>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</si>
  <si>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</si>
  <si>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</si>
  <si>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</si>
  <si>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</si>
  <si>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</si>
  <si>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</si>
  <si>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</si>
  <si>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</si>
  <si>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</si>
  <si>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</si>
  <si>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</si>
  <si>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</si>
  <si>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</si>
  <si>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</si>
  <si>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</si>
  <si>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</si>
  <si>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</si>
  <si>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</si>
  <si>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</si>
  <si>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</si>
  <si>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</si>
  <si>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</si>
  <si>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</si>
  <si>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</si>
  <si>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</si>
  <si>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</si>
  <si>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</si>
  <si>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</si>
  <si>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</si>
  <si>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</si>
  <si>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</si>
  <si>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</si>
  <si>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</si>
  <si>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</si>
  <si>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</si>
  <si>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</si>
  <si>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</si>
  <si>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</si>
  <si>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</si>
  <si>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</si>
  <si>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</si>
  <si>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</si>
  <si>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</si>
  <si>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</si>
  <si>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</si>
  <si>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</si>
  <si>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</si>
  <si>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</si>
  <si>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</si>
  <si>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</si>
  <si>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</si>
  <si>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</si>
  <si>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</si>
  <si>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</si>
  <si>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</si>
  <si>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</si>
  <si>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</si>
  <si>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</si>
  <si>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</si>
  <si>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</si>
  <si>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</si>
  <si>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</si>
  <si>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</si>
  <si>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</si>
  <si>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</si>
  <si>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</si>
  <si>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</si>
  <si>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</si>
  <si>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</si>
  <si>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</si>
  <si>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</si>
  <si>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</si>
  <si>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</si>
  <si>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</si>
  <si>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</si>
  <si>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</si>
  <si>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</si>
  <si>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</si>
  <si>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</si>
  <si>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</si>
  <si>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</si>
  <si>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</si>
  <si>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</si>
  <si>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</si>
  <si>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</si>
  <si>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</si>
  <si>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</si>
  <si>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</si>
  <si>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</si>
  <si>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</si>
  <si>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</si>
  <si>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</si>
  <si>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</si>
  <si>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</si>
  <si>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</si>
  <si>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</si>
  <si>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</si>
  <si>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</si>
  <si>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</si>
  <si>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</si>
  <si>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</si>
  <si>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</si>
  <si>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</si>
  <si>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</si>
  <si>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</si>
  <si>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</si>
  <si>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</si>
  <si>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</si>
  <si>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</si>
  <si>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</si>
  <si>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</si>
  <si>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</si>
  <si>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</si>
  <si>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</si>
  <si>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</si>
  <si>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</si>
  <si>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</si>
  <si>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</si>
  <si>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</si>
  <si>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</si>
  <si>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</si>
  <si>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</si>
  <si>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</si>
  <si>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</si>
  <si>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</si>
  <si>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</si>
  <si>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</si>
  <si>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</si>
  <si>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</si>
  <si>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</si>
  <si>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</si>
  <si>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</si>
  <si>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</si>
  <si>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</si>
  <si>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</si>
  <si>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</si>
  <si>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</si>
  <si>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</si>
  <si>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</si>
  <si>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</si>
  <si>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</si>
  <si>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</si>
  <si>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</si>
  <si>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</si>
  <si>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</si>
  <si>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</si>
  <si>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</si>
  <si>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</si>
  <si>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</si>
  <si>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</si>
  <si>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</si>
  <si>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</si>
  <si>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</si>
  <si>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</si>
  <si>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</si>
  <si>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</si>
  <si>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</si>
  <si>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</si>
  <si>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</si>
  <si>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</si>
  <si>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</si>
  <si>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</si>
  <si>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</si>
  <si>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</si>
  <si>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</si>
  <si>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</si>
  <si>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</si>
  <si>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</si>
  <si>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</si>
  <si>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</si>
  <si>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</si>
  <si>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</si>
  <si>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</si>
  <si>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</si>
  <si>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</si>
  <si>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</si>
  <si>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</si>
  <si>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</si>
  <si>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</si>
  <si>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</si>
  <si>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</si>
  <si>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</si>
  <si>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</si>
  <si>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</si>
  <si>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</si>
  <si>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</si>
  <si>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</si>
  <si>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</si>
  <si>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</si>
  <si>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</si>
  <si>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</si>
  <si>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</si>
  <si>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</si>
  <si>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</si>
  <si>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</si>
  <si>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</si>
  <si>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</si>
  <si>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</si>
  <si>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</si>
  <si>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</si>
  <si>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</si>
  <si>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</si>
  <si>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</si>
  <si>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</si>
  <si>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</si>
  <si>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</si>
  <si>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</si>
  <si>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</si>
  <si>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</si>
  <si>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</si>
  <si>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</si>
  <si>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</si>
  <si>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</si>
  <si>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</si>
  <si>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</si>
  <si>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</si>
  <si>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</si>
  <si>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</si>
  <si>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</si>
  <si>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</si>
  <si>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</si>
  <si>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</si>
  <si>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</si>
  <si>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</si>
  <si>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</si>
  <si>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</si>
  <si>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</si>
  <si>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</si>
  <si>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</si>
  <si>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</si>
  <si>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</si>
  <si>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</si>
  <si>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</si>
  <si>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</si>
  <si>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</si>
  <si>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</si>
  <si>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</si>
  <si>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</si>
  <si>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</si>
  <si>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</si>
  <si>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</si>
  <si>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</si>
  <si>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</si>
  <si>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</si>
  <si>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</si>
  <si>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</si>
  <si>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</si>
  <si>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</si>
  <si>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</si>
  <si>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</si>
  <si>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</si>
  <si>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</si>
  <si>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</si>
  <si>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</si>
  <si>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</si>
  <si>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</si>
  <si>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</si>
  <si>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</si>
  <si>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</si>
  <si>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</si>
  <si>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</si>
  <si>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</si>
  <si>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</si>
  <si>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</si>
  <si>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</si>
  <si>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</si>
  <si>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</si>
  <si>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</si>
  <si>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</si>
  <si>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</si>
  <si>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</si>
  <si>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</si>
  <si>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</si>
  <si>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</si>
  <si>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</si>
  <si>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</si>
  <si>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</si>
  <si>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</si>
  <si>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</si>
  <si>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</si>
  <si>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</si>
  <si>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</si>
  <si>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</si>
  <si>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</si>
  <si>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</si>
  <si>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</si>
  <si>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</si>
  <si>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</si>
  <si>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</si>
  <si>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</si>
  <si>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</si>
  <si>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</si>
  <si>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</si>
  <si>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</si>
  <si>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</si>
  <si>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</si>
  <si>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</si>
  <si>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</si>
  <si>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</si>
  <si>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</si>
  <si>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</si>
  <si>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</si>
  <si>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</si>
  <si>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</si>
  <si>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</si>
  <si>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</si>
  <si>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</si>
  <si>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</si>
  <si>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</si>
  <si>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</si>
  <si>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</si>
  <si>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</si>
  <si>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</si>
  <si>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</si>
  <si>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</si>
  <si>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</si>
  <si>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</si>
  <si>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</si>
  <si>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</si>
  <si>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</si>
  <si>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</si>
  <si>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</si>
  <si>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</si>
  <si>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</si>
  <si>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</si>
  <si>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</si>
  <si>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</si>
  <si>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</si>
  <si>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</si>
  <si>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</si>
  <si>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</si>
  <si>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</si>
  <si>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</si>
  <si>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</si>
  <si>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</si>
  <si>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</si>
  <si>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</si>
  <si>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</si>
  <si>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</si>
  <si>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</si>
  <si>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</si>
  <si>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</si>
  <si>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</si>
  <si>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</si>
  <si>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</si>
  <si>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</si>
  <si>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</si>
  <si>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</si>
  <si>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</si>
  <si>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</si>
  <si>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</si>
  <si>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</si>
  <si>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</si>
  <si>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</si>
  <si>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</si>
  <si>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</si>
  <si>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</si>
  <si>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</si>
  <si>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</si>
  <si>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</si>
  <si>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</si>
  <si>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</si>
  <si>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</si>
  <si>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</si>
  <si>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</si>
  <si>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</si>
  <si>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</si>
  <si>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</si>
  <si>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</si>
  <si>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</si>
  <si>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</si>
  <si>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</si>
  <si>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</si>
  <si>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</si>
  <si>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</si>
  <si>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</si>
  <si>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</si>
  <si>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</si>
  <si>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</si>
  <si>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</si>
  <si>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</si>
  <si>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</si>
  <si>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</si>
  <si>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</si>
  <si>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</si>
  <si>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</si>
  <si>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</si>
  <si>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</si>
  <si>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</si>
  <si>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</si>
  <si>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</si>
  <si>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</si>
  <si>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</si>
  <si>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</si>
  <si>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</si>
  <si>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</si>
  <si>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</si>
  <si>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</si>
  <si>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</si>
  <si>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</si>
  <si>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</si>
  <si>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</si>
  <si>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</si>
  <si>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</si>
  <si>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</si>
  <si>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</si>
  <si>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</si>
  <si>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</si>
  <si>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</si>
  <si>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</si>
  <si>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</si>
  <si>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</si>
  <si>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</si>
  <si>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</si>
  <si>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</si>
  <si>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</si>
  <si>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</si>
  <si>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</si>
  <si>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</si>
  <si>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</si>
  <si>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</si>
  <si>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</si>
  <si>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</si>
  <si>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</si>
  <si>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</si>
  <si>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</si>
  <si>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</si>
  <si>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</si>
  <si>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</si>
  <si>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</si>
  <si>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</si>
  <si>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</si>
  <si>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</si>
  <si>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</si>
  <si>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</si>
  <si>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</si>
  <si>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</si>
  <si>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</si>
  <si>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</si>
  <si>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</si>
  <si>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</si>
  <si>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</si>
  <si>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</si>
  <si>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</si>
  <si>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</si>
  <si>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</si>
  <si>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</si>
  <si>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</si>
  <si>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</si>
  <si>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</si>
  <si>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</si>
  <si>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</si>
  <si>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</si>
  <si>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</si>
  <si>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</si>
  <si>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</si>
  <si>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</si>
  <si>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</si>
  <si>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</si>
  <si>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</si>
  <si>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</si>
  <si>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</si>
  <si>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</si>
  <si>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</si>
  <si>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</si>
  <si>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</si>
  <si>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</si>
  <si>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</si>
  <si>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</si>
  <si>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</si>
  <si>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</si>
  <si>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</si>
  <si>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</si>
  <si>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</si>
  <si>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</si>
  <si>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</si>
  <si>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</si>
  <si>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</si>
  <si>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</si>
  <si>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</si>
  <si>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</si>
  <si>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</si>
  <si>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</si>
  <si>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</si>
  <si>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</si>
  <si>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</si>
  <si>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</si>
  <si>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</si>
  <si>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</si>
  <si>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</si>
  <si>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</si>
  <si>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</si>
  <si>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</si>
  <si>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</si>
  <si>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</si>
  <si>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</si>
  <si>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</si>
  <si>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</si>
  <si>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</si>
  <si>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</si>
  <si>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</si>
  <si>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</si>
  <si>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</si>
  <si>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</si>
  <si>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</si>
  <si>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</si>
  <si>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</si>
  <si>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</si>
  <si>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</si>
  <si>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</si>
  <si>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</si>
  <si>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</si>
  <si>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</si>
  <si>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</si>
  <si>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</si>
  <si>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</si>
  <si>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</si>
  <si>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</si>
  <si>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</si>
  <si>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</si>
  <si>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</si>
  <si>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</si>
  <si>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</si>
  <si>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</si>
  <si>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</si>
  <si>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</si>
  <si>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</si>
  <si>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</si>
  <si>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</si>
  <si>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</si>
  <si>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</si>
  <si>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</si>
  <si>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</si>
  <si>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</si>
  <si>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</si>
  <si>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</si>
  <si>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</si>
  <si>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</si>
  <si>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</si>
  <si>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</si>
  <si>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</si>
  <si>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</si>
  <si>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</si>
  <si>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</si>
  <si>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</si>
  <si>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</si>
  <si>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</si>
  <si>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</si>
  <si>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</si>
  <si>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</si>
  <si>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</si>
  <si>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</si>
  <si>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</si>
  <si>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</si>
  <si>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</si>
  <si>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</si>
  <si>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</si>
  <si>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</si>
  <si>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</si>
  <si>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</si>
  <si>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</si>
  <si>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</si>
  <si>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</si>
  <si>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</si>
  <si>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</si>
  <si>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</si>
  <si>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</si>
  <si>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</si>
  <si>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</si>
  <si>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</si>
  <si>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</si>
  <si>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</si>
  <si>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</si>
  <si>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</si>
  <si>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</si>
  <si>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</si>
  <si>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</si>
  <si>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</si>
  <si>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</si>
  <si>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</si>
  <si>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</si>
  <si>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</si>
  <si>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</si>
  <si>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</si>
  <si>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</si>
  <si>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</si>
  <si>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</si>
  <si>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</si>
  <si>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</si>
  <si>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</si>
  <si>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</si>
  <si>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</si>
  <si>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</si>
  <si>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</si>
  <si>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</si>
  <si>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</si>
  <si>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</si>
  <si>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</si>
  <si>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</si>
  <si>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</si>
  <si>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</si>
  <si>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</si>
  <si>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</si>
  <si>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</si>
  <si>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</si>
  <si>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</si>
  <si>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</si>
  <si>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</si>
  <si>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</si>
  <si>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</si>
  <si>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</si>
  <si>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</si>
  <si>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</si>
  <si>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</si>
  <si>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</si>
  <si>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</si>
  <si>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</si>
  <si>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</si>
  <si>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</si>
  <si>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</si>
  <si>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</si>
  <si>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</si>
  <si>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</si>
  <si>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</si>
  <si>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</si>
  <si>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</si>
  <si>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</si>
  <si>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</si>
  <si>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</si>
  <si>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</si>
  <si>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</si>
  <si>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</si>
  <si>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</si>
  <si>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</si>
  <si>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</si>
  <si>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</si>
  <si>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</si>
  <si>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</si>
  <si>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</si>
  <si>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</si>
  <si>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</si>
  <si>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</si>
  <si>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</si>
  <si>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</si>
  <si>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</si>
  <si>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</si>
  <si>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</si>
  <si>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</si>
  <si>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</si>
  <si>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</si>
  <si>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</si>
  <si>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</si>
  <si>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</si>
  <si>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</si>
  <si>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</si>
  <si>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</si>
  <si>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</si>
  <si>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</si>
  <si>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</si>
  <si>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</si>
  <si>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</si>
  <si>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</si>
  <si>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</si>
  <si>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</si>
  <si>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</si>
  <si>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</si>
  <si>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</si>
  <si>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</si>
  <si>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</si>
  <si>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</si>
  <si>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</si>
  <si>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</si>
  <si>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</si>
  <si>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</si>
  <si>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</si>
  <si>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</si>
  <si>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</si>
  <si>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</si>
  <si>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</si>
  <si>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</si>
  <si>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</si>
  <si>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</si>
  <si>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</si>
  <si>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</si>
  <si>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</si>
  <si>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</si>
  <si>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</si>
  <si>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</si>
  <si>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</si>
  <si>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</si>
  <si>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</si>
  <si>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</si>
  <si>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</si>
  <si>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</si>
  <si>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</si>
  <si>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</si>
  <si>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</si>
  <si>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</si>
  <si>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</si>
  <si>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</si>
  <si>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</si>
  <si>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</si>
  <si>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</si>
  <si>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</si>
  <si>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</si>
  <si>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</si>
  <si>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</si>
  <si>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</si>
  <si>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</si>
  <si>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</si>
  <si>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</si>
  <si>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</si>
  <si>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</si>
  <si>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</si>
  <si>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</si>
  <si>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</si>
  <si>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</si>
  <si>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</si>
  <si>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</si>
  <si>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</si>
  <si>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</si>
  <si>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</si>
  <si>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</si>
  <si>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</si>
  <si>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</si>
  <si>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</si>
  <si>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</si>
  <si>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</si>
  <si>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</si>
  <si>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</si>
  <si>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</si>
  <si>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</si>
  <si>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</si>
  <si>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</si>
  <si>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</si>
  <si>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</si>
  <si>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</si>
  <si>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</si>
  <si>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</si>
  <si>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</si>
  <si>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</si>
  <si>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</si>
  <si>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</si>
  <si>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</si>
  <si>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</si>
  <si>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</si>
  <si>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</si>
  <si>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</si>
  <si>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</si>
  <si>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</si>
  <si>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</si>
  <si>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</si>
  <si>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</si>
  <si>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</si>
  <si>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</si>
  <si>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</si>
  <si>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</si>
  <si>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</si>
  <si>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</si>
  <si>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</si>
  <si>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</si>
  <si>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</si>
  <si>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</si>
  <si>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</si>
  <si>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</si>
  <si>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</si>
  <si>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</si>
  <si>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</si>
  <si>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</si>
  <si>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</si>
  <si>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</si>
  <si>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</si>
  <si>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</si>
  <si>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</si>
  <si>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</si>
  <si>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</si>
  <si>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</si>
  <si>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</si>
  <si>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</si>
  <si>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</si>
  <si>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</si>
  <si>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</si>
  <si>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</si>
  <si>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</si>
  <si>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</si>
  <si>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</si>
  <si>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</si>
  <si>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</si>
  <si>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</si>
  <si>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</si>
  <si>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</si>
  <si>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</si>
  <si>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</si>
  <si>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</si>
  <si>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</si>
  <si>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</si>
  <si>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</si>
  <si>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</si>
  <si>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</si>
  <si>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</si>
  <si>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</si>
  <si>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</si>
  <si>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</si>
  <si>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</si>
  <si>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</si>
  <si>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</si>
  <si>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</si>
  <si>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</si>
  <si>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</si>
  <si>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</si>
  <si>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</si>
  <si>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</si>
  <si>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</si>
  <si>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</si>
  <si>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</si>
  <si>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</si>
  <si>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</si>
  <si>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</si>
  <si>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</si>
  <si>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</si>
  <si>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</si>
  <si>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</si>
  <si>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</si>
  <si>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</si>
  <si>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</si>
  <si>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</si>
  <si>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</si>
  <si>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</si>
  <si>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</si>
  <si>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</si>
  <si>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</si>
  <si>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</si>
  <si>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</si>
  <si>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</si>
  <si>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</si>
  <si>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</si>
  <si>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</si>
  <si>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</si>
  <si>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</si>
  <si>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</si>
  <si>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</si>
  <si>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</si>
  <si>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</si>
  <si>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</si>
  <si>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</si>
  <si>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</si>
  <si>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</si>
  <si>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</si>
  <si>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</si>
  <si>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</si>
  <si>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</si>
  <si>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</si>
  <si>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</si>
  <si>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</si>
  <si>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</si>
  <si>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</si>
  <si>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</si>
  <si>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</si>
  <si>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</si>
  <si>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</si>
  <si>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</si>
  <si>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</si>
  <si>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</si>
  <si>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</si>
  <si>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</si>
  <si>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</si>
  <si>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</si>
  <si>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</si>
  <si>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</si>
  <si>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</si>
  <si>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</si>
  <si>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</si>
  <si>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</si>
  <si>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</si>
  <si>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</si>
  <si>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</si>
  <si>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</si>
  <si>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</si>
  <si>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</si>
  <si>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</si>
  <si>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</si>
  <si>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</si>
  <si>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</si>
  <si>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</si>
  <si>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</si>
  <si>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</si>
  <si>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</si>
  <si>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</si>
  <si>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</si>
  <si>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</si>
  <si>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</si>
  <si>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</si>
  <si>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</si>
  <si>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</si>
  <si>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</si>
  <si>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</si>
  <si>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</si>
  <si>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</si>
  <si>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</si>
  <si>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</si>
  <si>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</si>
  <si>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</si>
  <si>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</si>
  <si>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</si>
  <si>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</si>
  <si>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</si>
  <si>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</si>
  <si>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</si>
  <si>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</si>
  <si>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</si>
  <si>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</si>
  <si>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</si>
  <si>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</si>
  <si>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</si>
  <si>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</si>
  <si>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</si>
  <si>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</si>
  <si>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</si>
  <si>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</si>
  <si>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</si>
  <si>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</si>
  <si>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</si>
  <si>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</si>
  <si>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</si>
  <si>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</si>
  <si>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</si>
  <si>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</si>
  <si>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</si>
  <si>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</si>
  <si>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</si>
  <si>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</si>
  <si>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</si>
  <si>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</si>
  <si>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</si>
  <si>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</si>
  <si>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</si>
  <si>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</si>
  <si>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</si>
  <si>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</si>
  <si>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</si>
  <si>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</si>
  <si>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</si>
  <si>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</si>
  <si>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</si>
  <si>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</si>
  <si>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</si>
  <si>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</si>
  <si>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</si>
  <si>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</si>
  <si>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</si>
  <si>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</si>
  <si>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</si>
  <si>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</si>
  <si>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</si>
  <si>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</si>
  <si>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</si>
  <si>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</si>
  <si>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</si>
  <si>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</si>
  <si>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</si>
  <si>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</si>
  <si>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</si>
  <si>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</si>
  <si>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</si>
  <si>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</si>
  <si>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</si>
  <si>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</si>
  <si>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</si>
  <si>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</si>
  <si>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</si>
  <si>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</si>
  <si>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</si>
  <si>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</si>
  <si>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</si>
  <si>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</si>
  <si>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</si>
  <si>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</si>
  <si>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</si>
  <si>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</si>
  <si>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</si>
  <si>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</si>
  <si>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</si>
  <si>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</si>
  <si>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</si>
  <si>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</si>
  <si>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</si>
  <si>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</si>
  <si>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</si>
  <si>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</si>
  <si>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</si>
  <si>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</si>
  <si>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</si>
  <si>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</si>
  <si>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</si>
  <si>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</si>
  <si>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</si>
  <si>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</si>
  <si>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</si>
  <si>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</si>
  <si>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</si>
  <si>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</si>
  <si>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</si>
  <si>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</si>
  <si>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</si>
  <si>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</si>
  <si>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</si>
  <si>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</si>
  <si>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</si>
  <si>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</si>
  <si>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</si>
  <si>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</si>
  <si>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</si>
  <si>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</si>
  <si>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</si>
  <si>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</si>
  <si>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</si>
  <si>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</si>
  <si>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</si>
  <si>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</si>
  <si>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</si>
  <si>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</si>
  <si>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</si>
  <si>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</si>
  <si>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</si>
  <si>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</si>
  <si>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</si>
  <si>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</si>
  <si>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</si>
  <si>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</si>
  <si>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</si>
  <si>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</si>
  <si>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</si>
  <si>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</si>
  <si>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</si>
  <si>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</si>
  <si>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</si>
  <si>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</si>
  <si>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</si>
  <si>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</si>
  <si>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</si>
  <si>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</si>
  <si>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</si>
  <si>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</si>
  <si>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</si>
  <si>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</si>
  <si>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</si>
  <si>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</si>
  <si>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</si>
  <si>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</si>
  <si>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</si>
  <si>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</si>
  <si>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</si>
  <si>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</si>
  <si>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</si>
  <si>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</si>
  <si>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</si>
  <si>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</si>
  <si>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</si>
  <si>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</si>
  <si>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</si>
  <si>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</si>
  <si>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</si>
  <si>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</si>
  <si>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</si>
  <si>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</si>
  <si>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</si>
  <si>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</si>
  <si>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</si>
  <si>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</si>
  <si>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</si>
  <si>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</si>
  <si>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</si>
  <si>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</si>
  <si>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</si>
  <si>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</si>
  <si>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</si>
  <si>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</si>
  <si>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</si>
  <si>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</si>
  <si>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</si>
  <si>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</si>
  <si>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</si>
  <si>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</si>
  <si>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</si>
  <si>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</si>
  <si>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</si>
  <si>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</si>
  <si>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</si>
  <si>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</si>
  <si>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</si>
  <si>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</si>
  <si>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</si>
  <si>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</si>
  <si>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</si>
  <si>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</si>
  <si>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</si>
  <si>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</si>
  <si>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</si>
  <si>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</si>
  <si>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</si>
  <si>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</si>
  <si>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</si>
  <si>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</si>
  <si>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</si>
  <si>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</si>
  <si>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</si>
  <si>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</si>
  <si>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</si>
  <si>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</si>
  <si>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</si>
  <si>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</si>
  <si>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</si>
  <si>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</si>
  <si>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</si>
  <si>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</si>
  <si>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</si>
  <si>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</si>
  <si>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</si>
  <si>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</si>
  <si>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</si>
  <si>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</si>
  <si>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</si>
  <si>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</si>
  <si>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</si>
  <si>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</si>
  <si>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</si>
  <si>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</si>
  <si>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</si>
  <si>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</si>
  <si>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</si>
  <si>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</si>
  <si>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</si>
  <si>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</si>
  <si>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</si>
  <si>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</si>
  <si>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</si>
  <si>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</si>
  <si>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</si>
  <si>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</si>
  <si>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</si>
  <si>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</si>
  <si>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</si>
  <si>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</si>
  <si>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</si>
  <si>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</si>
  <si>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</si>
  <si>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</si>
  <si>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</si>
  <si>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</si>
  <si>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</si>
  <si>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</si>
  <si>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</si>
  <si>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</si>
  <si>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</si>
  <si>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</si>
  <si>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</si>
  <si>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</si>
  <si>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</si>
  <si>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</si>
  <si>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</si>
  <si>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</si>
  <si>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</si>
  <si>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</si>
  <si>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</si>
  <si>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</si>
  <si>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</si>
  <si>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</si>
  <si>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</si>
  <si>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</si>
  <si>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</si>
  <si>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</si>
  <si>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</si>
  <si>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</si>
  <si>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</si>
  <si>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</si>
  <si>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</si>
  <si>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</si>
  <si>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</si>
  <si>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</si>
  <si>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</si>
  <si>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</si>
  <si>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</si>
  <si>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</si>
  <si>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</si>
  <si>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</si>
  <si>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</si>
  <si>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</si>
  <si>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</si>
  <si>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</si>
  <si>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</si>
  <si>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</si>
  <si>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</si>
  <si>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</si>
  <si>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</si>
  <si>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</si>
  <si>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</si>
  <si>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</si>
  <si>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</si>
  <si>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</si>
  <si>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</si>
  <si>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</si>
  <si>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</si>
  <si>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</si>
  <si>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</si>
  <si>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</si>
  <si>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</si>
  <si>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</si>
  <si>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</si>
  <si>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</si>
  <si>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</si>
  <si>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</si>
  <si>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</si>
  <si>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</si>
  <si>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</si>
  <si>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</si>
  <si>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</si>
  <si>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</si>
  <si>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</si>
  <si>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</si>
  <si>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</si>
  <si>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</si>
  <si>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</si>
  <si>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</si>
  <si>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</si>
  <si>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</si>
  <si>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</si>
  <si>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</si>
  <si>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</si>
  <si>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</si>
  <si>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</si>
  <si>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</si>
  <si>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</si>
  <si>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</si>
  <si>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</si>
  <si>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</si>
  <si>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</si>
  <si>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</si>
  <si>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</si>
  <si>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</si>
  <si>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</si>
  <si>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</si>
  <si>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</si>
  <si>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</si>
  <si>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</si>
  <si>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</si>
  <si>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</si>
  <si>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</si>
  <si>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</si>
  <si>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</si>
  <si>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</si>
  <si>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</si>
  <si>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</si>
  <si>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</si>
  <si>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</si>
  <si>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</si>
  <si>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</si>
  <si>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</si>
  <si>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</si>
  <si>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</si>
  <si>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</si>
  <si>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</si>
  <si>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</si>
  <si>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</si>
  <si>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</si>
  <si>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</si>
  <si>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</si>
  <si>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</si>
  <si>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</si>
  <si>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</si>
  <si>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</si>
  <si>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</si>
  <si>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</si>
  <si>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</si>
  <si>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</si>
  <si>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</si>
  <si>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</si>
  <si>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</si>
  <si>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</si>
  <si>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</si>
  <si>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</si>
  <si>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</si>
  <si>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</si>
  <si>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</si>
  <si>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</si>
  <si>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</si>
  <si>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</si>
  <si>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</si>
  <si>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</si>
  <si>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</si>
  <si>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</si>
  <si>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</si>
  <si>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</si>
  <si>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</si>
  <si>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</si>
  <si>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</si>
  <si>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</si>
  <si>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</si>
  <si>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</si>
  <si>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</si>
  <si>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</si>
  <si>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</si>
  <si>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</si>
  <si>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</si>
  <si>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</si>
  <si>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</si>
  <si>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</si>
  <si>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</si>
  <si>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</si>
  <si>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</si>
  <si>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</si>
  <si>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</si>
  <si>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</si>
  <si>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</si>
  <si>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</si>
  <si>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</si>
  <si>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</si>
  <si>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</si>
  <si>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</si>
  <si>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</si>
  <si>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</si>
  <si>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</si>
  <si>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</si>
  <si>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</si>
  <si>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</si>
  <si>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</si>
  <si>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</si>
  <si>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</si>
  <si>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</si>
  <si>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</si>
  <si>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</si>
  <si>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</si>
  <si>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</si>
  <si>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</si>
  <si>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</si>
  <si>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</si>
  <si>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</si>
  <si>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</si>
  <si>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</si>
  <si>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</si>
  <si>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</si>
  <si>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</si>
  <si>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</si>
  <si>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</si>
  <si>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</si>
  <si>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</si>
  <si>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</si>
  <si>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</si>
  <si>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</si>
  <si>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</si>
  <si>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</si>
  <si>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</si>
  <si>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</si>
  <si>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</si>
  <si>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</si>
  <si>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</si>
  <si>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</si>
  <si>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</si>
  <si>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</si>
  <si>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</si>
  <si>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</si>
  <si>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</si>
  <si>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</si>
  <si>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</si>
  <si>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</si>
  <si>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</si>
  <si>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</si>
  <si>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</si>
  <si>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</si>
  <si>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</si>
  <si>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</si>
  <si>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</si>
  <si>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</si>
  <si>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</si>
  <si>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</si>
  <si>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</si>
  <si>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</si>
  <si>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</si>
  <si>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</si>
  <si>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</si>
  <si>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</si>
  <si>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</si>
  <si>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</si>
  <si>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</si>
  <si>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</si>
  <si>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</si>
  <si>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</si>
  <si>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</si>
  <si>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</si>
  <si>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</si>
  <si>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</si>
  <si>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</si>
  <si>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</si>
  <si>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</si>
  <si>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</si>
  <si>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</si>
  <si>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</si>
  <si>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</si>
  <si>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</si>
  <si>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</si>
  <si>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</si>
  <si>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</si>
  <si>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</si>
  <si>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</si>
  <si>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</si>
  <si>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</si>
  <si>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</si>
  <si>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</si>
  <si>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</si>
  <si>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</si>
  <si>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</si>
  <si>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</si>
  <si>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</si>
  <si>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</si>
  <si>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</si>
  <si>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</si>
  <si>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</si>
  <si>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</si>
  <si>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</si>
  <si>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</si>
  <si>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</si>
  <si>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</si>
  <si>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</si>
  <si>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</si>
  <si>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</si>
  <si>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</si>
  <si>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</si>
  <si>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</si>
  <si>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</si>
  <si>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</si>
  <si>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</si>
  <si>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</si>
  <si>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</si>
  <si>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</si>
  <si>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</si>
  <si>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</si>
  <si>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</si>
  <si>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</si>
  <si>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</si>
  <si>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</si>
  <si>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</si>
  <si>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</si>
  <si>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</si>
  <si>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</si>
  <si>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</si>
  <si>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</si>
  <si>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</si>
  <si>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</si>
  <si>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</si>
  <si>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</si>
  <si>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</si>
  <si>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</si>
  <si>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</si>
  <si>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</si>
  <si>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</si>
  <si>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</si>
  <si>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</si>
  <si>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</si>
  <si>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</si>
  <si>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</si>
  <si>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</si>
  <si>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</si>
  <si>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</si>
  <si>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</si>
  <si>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</si>
  <si>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</si>
  <si>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</si>
  <si>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</si>
  <si>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</si>
  <si>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</si>
  <si>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</si>
  <si>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</si>
  <si>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</si>
  <si>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</si>
  <si>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</si>
  <si>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</si>
  <si>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</si>
  <si>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</si>
  <si>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</si>
  <si>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</si>
  <si>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</si>
  <si>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</si>
  <si>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</si>
  <si>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</si>
  <si>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</si>
  <si>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</si>
  <si>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</si>
  <si>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</si>
  <si>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</si>
  <si>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</si>
  <si>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</si>
  <si>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</si>
  <si>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</si>
  <si>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</si>
  <si>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</si>
  <si>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</si>
  <si>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</si>
  <si>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</si>
  <si>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</si>
  <si>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</si>
  <si>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</si>
  <si>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</si>
  <si>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</si>
  <si>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</si>
  <si>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</si>
  <si>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</si>
  <si>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</si>
  <si>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</si>
  <si>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</si>
  <si>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</si>
  <si>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</si>
  <si>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</si>
  <si>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</si>
  <si>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</si>
  <si>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</si>
  <si>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</si>
  <si>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</si>
  <si>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</si>
  <si>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</si>
  <si>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</si>
  <si>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</si>
  <si>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</si>
  <si>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</si>
  <si>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</si>
  <si>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</si>
  <si>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</si>
  <si>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</si>
  <si>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</si>
  <si>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</si>
  <si>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</si>
  <si>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</si>
  <si>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</si>
  <si>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</si>
  <si>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</si>
  <si>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</si>
  <si>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</si>
  <si>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</si>
  <si>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</si>
  <si>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</si>
  <si>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</si>
  <si>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</si>
  <si>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</si>
  <si>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</si>
  <si>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</si>
  <si>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</si>
  <si>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</si>
  <si>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</si>
  <si>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</si>
  <si>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</si>
  <si>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</si>
  <si>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</si>
  <si>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</si>
  <si>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</si>
  <si>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</si>
  <si>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</si>
  <si>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</si>
  <si>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</si>
  <si>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</si>
  <si>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</si>
  <si>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</si>
  <si>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</si>
  <si>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</si>
  <si>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</si>
  <si>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</si>
  <si>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</si>
  <si>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</si>
  <si>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</si>
  <si>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</si>
  <si>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</si>
  <si>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</si>
  <si>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</si>
  <si>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</si>
  <si>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</si>
  <si>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</si>
  <si>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</si>
  <si>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</si>
  <si>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</si>
  <si>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</si>
  <si>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</si>
  <si>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</si>
  <si>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</si>
  <si>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</si>
  <si>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</si>
  <si>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</si>
  <si>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</si>
  <si>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</si>
  <si>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</si>
  <si>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</si>
  <si>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</si>
  <si>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</si>
  <si>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</si>
  <si>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</si>
  <si>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</si>
  <si>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</si>
  <si>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</si>
  <si>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</si>
  <si>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</si>
  <si>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</si>
  <si>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</si>
  <si>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</si>
  <si>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</si>
  <si>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</si>
  <si>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</si>
  <si>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</si>
  <si>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</si>
  <si>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</si>
  <si>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</si>
  <si>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</si>
  <si>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</si>
  <si>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</si>
  <si>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</si>
  <si>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</si>
  <si>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</si>
  <si>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</si>
  <si>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</si>
  <si>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</si>
  <si>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</si>
  <si>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</si>
  <si>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</si>
  <si>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</si>
  <si>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</si>
  <si>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</si>
  <si>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</si>
  <si>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</si>
  <si>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</si>
  <si>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</si>
  <si>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</si>
  <si>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</si>
  <si>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</si>
  <si>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</si>
  <si>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</si>
  <si>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</si>
  <si>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</si>
  <si>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</si>
  <si>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</si>
  <si>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</si>
  <si>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</si>
  <si>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</si>
  <si>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</si>
  <si>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</si>
  <si>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</si>
  <si>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</si>
  <si>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</si>
  <si>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</si>
  <si>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</si>
  <si>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</si>
  <si>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</si>
  <si>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</si>
  <si>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</si>
  <si>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</si>
  <si>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</si>
  <si>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</si>
  <si>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</si>
  <si>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</si>
  <si>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</si>
  <si>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</si>
  <si>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</si>
  <si>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</si>
  <si>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</si>
  <si>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</si>
  <si>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</si>
  <si>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</si>
  <si>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</si>
  <si>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</si>
  <si>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</si>
  <si>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</si>
  <si>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</si>
  <si>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</si>
  <si>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</si>
  <si>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</si>
  <si>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</si>
  <si>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</si>
  <si>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</si>
  <si>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</si>
  <si>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</si>
  <si>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</si>
  <si>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</si>
  <si>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</si>
  <si>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</si>
  <si>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</si>
  <si>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</si>
  <si>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</si>
  <si>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</si>
  <si>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</si>
  <si>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</si>
  <si>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</si>
  <si>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</si>
  <si>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</si>
  <si>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</si>
  <si>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</si>
  <si>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</si>
  <si>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</si>
  <si>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</si>
  <si>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</si>
  <si>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</si>
  <si>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</si>
  <si>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</si>
  <si>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</si>
  <si>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</si>
  <si>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</si>
  <si>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</si>
  <si>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</si>
  <si>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</si>
  <si>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</si>
  <si>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</si>
  <si>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</si>
  <si>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</si>
  <si>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</si>
  <si>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</si>
  <si>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</si>
  <si>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</si>
  <si>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</si>
  <si>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</si>
  <si>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</si>
  <si>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</si>
  <si>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</si>
  <si>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</si>
  <si>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</si>
  <si>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</si>
  <si>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</si>
  <si>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</si>
  <si>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</si>
  <si>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</si>
  <si>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</si>
  <si>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</si>
  <si>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</si>
  <si>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</si>
  <si>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</si>
  <si>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</si>
  <si>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</si>
  <si>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</si>
  <si>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</si>
  <si>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</si>
  <si>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</si>
  <si>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</si>
  <si>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</si>
  <si>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</si>
  <si>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</si>
  <si>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</si>
  <si>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</si>
  <si>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</si>
  <si>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</si>
  <si>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</si>
  <si>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</si>
  <si>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</si>
  <si>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</si>
  <si>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</si>
  <si>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</si>
  <si>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</si>
  <si>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</si>
  <si>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</si>
  <si>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</si>
  <si>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</si>
  <si>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</si>
  <si>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</si>
  <si>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</si>
  <si>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</si>
  <si>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</si>
  <si>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</si>
  <si>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</si>
  <si>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</si>
  <si>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</si>
  <si>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</si>
  <si>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</si>
  <si>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</si>
  <si>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</si>
  <si>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</si>
  <si>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</si>
  <si>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</si>
  <si>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</si>
  <si>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</si>
  <si>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</si>
  <si>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</si>
  <si>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</si>
  <si>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</si>
  <si>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</si>
  <si>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</si>
  <si>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</si>
  <si>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</si>
  <si>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</si>
  <si>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</si>
  <si>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</si>
  <si>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</si>
  <si>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</si>
  <si>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</si>
  <si>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</si>
  <si>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</si>
  <si>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</si>
  <si>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</si>
  <si>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</si>
  <si>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</si>
  <si>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</si>
  <si>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</si>
  <si>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</si>
  <si>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</si>
  <si>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</si>
  <si>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</si>
  <si>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</si>
  <si>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</si>
  <si>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</si>
  <si>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</si>
  <si>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</si>
  <si>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</si>
  <si>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</si>
  <si>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</si>
  <si>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</si>
  <si>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</si>
  <si>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</si>
  <si>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</si>
  <si>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</si>
  <si>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</si>
  <si>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</si>
  <si>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</si>
  <si>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</si>
  <si>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</si>
  <si>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</si>
  <si>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</si>
  <si>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</si>
  <si>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</si>
  <si>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</si>
  <si>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</si>
  <si>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</si>
  <si>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</si>
  <si>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</si>
  <si>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</si>
  <si>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</si>
  <si>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</si>
  <si>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</si>
  <si>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</si>
  <si>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</si>
  <si>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</si>
  <si>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</si>
  <si>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</si>
  <si>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</si>
  <si>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</si>
  <si>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</si>
  <si>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</si>
  <si>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</si>
  <si>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</si>
  <si>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</si>
  <si>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</si>
  <si>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</si>
  <si>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</si>
  <si>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</si>
  <si>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</si>
  <si>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</si>
  <si>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</si>
  <si>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</si>
  <si>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</si>
  <si>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</si>
  <si>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</si>
  <si>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</si>
  <si>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</si>
  <si>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</si>
  <si>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</si>
  <si>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</si>
  <si>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</si>
  <si>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</si>
  <si>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</si>
  <si>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</si>
  <si>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</si>
  <si>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</si>
  <si>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</si>
  <si>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</si>
  <si>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</si>
  <si>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</si>
  <si>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</si>
  <si>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</si>
  <si>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</si>
  <si>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</si>
  <si>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</si>
  <si>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</si>
  <si>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</si>
  <si>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</si>
  <si>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</si>
  <si>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</si>
  <si>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</si>
  <si>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</si>
  <si>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</si>
  <si>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</si>
  <si>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</si>
  <si>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</si>
  <si>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</si>
  <si>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</si>
  <si>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</si>
  <si>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</si>
  <si>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</si>
  <si>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</si>
  <si>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</si>
  <si>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</si>
  <si>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</si>
  <si>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</si>
  <si>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</si>
  <si>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</si>
  <si>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</si>
  <si>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</si>
  <si>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</si>
  <si>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</si>
  <si>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</si>
  <si>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</si>
  <si>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</si>
  <si>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</si>
  <si>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</si>
  <si>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</si>
  <si>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</si>
  <si>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</si>
  <si>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</si>
  <si>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</si>
  <si>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</si>
  <si>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</si>
  <si>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</si>
  <si>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</si>
  <si>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</si>
  <si>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</si>
  <si>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</si>
  <si>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</si>
  <si>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</si>
  <si>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</si>
  <si>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</si>
  <si>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</si>
  <si>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</si>
  <si>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</si>
  <si>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</si>
  <si>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</si>
  <si>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</si>
  <si>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</si>
  <si>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</si>
  <si>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</si>
  <si>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</si>
  <si>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</si>
  <si>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</si>
  <si>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</si>
  <si>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</si>
  <si>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</si>
  <si>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</si>
  <si>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</si>
  <si>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</si>
  <si>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</si>
  <si>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</si>
  <si>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</si>
  <si>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</si>
  <si>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</si>
  <si>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</si>
  <si>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</si>
  <si>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</si>
  <si>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</si>
  <si>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</si>
  <si>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</si>
  <si>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</si>
  <si>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</si>
  <si>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</si>
  <si>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</si>
  <si>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</si>
  <si>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</si>
  <si>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</si>
  <si>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</si>
  <si>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</si>
  <si>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</si>
  <si>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</si>
  <si>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</si>
  <si>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</si>
  <si>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</si>
  <si>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</si>
  <si>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</si>
  <si>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</si>
  <si>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</si>
  <si>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</si>
  <si>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</si>
  <si>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</si>
  <si>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</si>
  <si>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</si>
  <si>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</si>
  <si>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</si>
  <si>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</si>
  <si>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</si>
  <si>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</si>
  <si>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</si>
  <si>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</si>
  <si>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</si>
  <si>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</si>
  <si>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</si>
  <si>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</si>
  <si>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</si>
  <si>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</si>
  <si>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</si>
  <si>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</si>
  <si>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</si>
  <si>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</si>
  <si>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</si>
  <si>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</si>
  <si>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</si>
  <si>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</si>
  <si>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</si>
  <si>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</si>
  <si>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</si>
  <si>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</si>
  <si>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</si>
  <si>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</si>
  <si>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</si>
  <si>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</si>
  <si>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</si>
  <si>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</si>
  <si>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</si>
  <si>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</si>
  <si>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</si>
  <si>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</si>
  <si>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</si>
  <si>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</si>
  <si>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</si>
  <si>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</si>
  <si>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</si>
  <si>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</si>
  <si>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</si>
  <si>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</si>
  <si>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</si>
  <si>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</si>
  <si>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</si>
  <si>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</si>
  <si>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</si>
  <si>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</si>
  <si>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</si>
  <si>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</si>
  <si>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</si>
  <si>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</si>
  <si>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</si>
  <si>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</si>
  <si>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</si>
  <si>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</si>
  <si>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</si>
  <si>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</si>
  <si>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</si>
  <si>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</si>
  <si>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</si>
  <si>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</si>
  <si>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</si>
  <si>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</si>
  <si>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</si>
  <si>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</si>
  <si>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</si>
  <si>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</si>
  <si>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</si>
  <si>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</si>
  <si>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</si>
  <si>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</si>
  <si>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</si>
  <si>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</si>
  <si>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</si>
  <si>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</si>
  <si>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</si>
  <si>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</si>
  <si>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</si>
  <si>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</si>
  <si>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</si>
  <si>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</si>
  <si>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</si>
  <si>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</si>
  <si>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</si>
  <si>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</si>
  <si>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</si>
  <si>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</si>
  <si>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</si>
  <si>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</si>
  <si>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</si>
  <si>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</si>
  <si>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</si>
  <si>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</si>
  <si>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</si>
  <si>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</si>
  <si>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</si>
  <si>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</si>
  <si>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</si>
  <si>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</si>
  <si>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</si>
  <si>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</si>
  <si>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</si>
  <si>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</si>
  <si>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</si>
  <si>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</si>
  <si>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</si>
  <si>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</si>
  <si>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</si>
  <si>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</si>
  <si>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</si>
  <si>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</si>
  <si>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</si>
  <si>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</si>
  <si>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</si>
  <si>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</si>
  <si>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</si>
  <si>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</si>
  <si>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</si>
  <si>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</si>
  <si>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</si>
  <si>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</si>
  <si>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</si>
  <si>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</si>
  <si>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</si>
  <si>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</si>
  <si>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</si>
  <si>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</si>
  <si>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</si>
  <si>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</si>
  <si>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</si>
  <si>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</si>
  <si>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</si>
  <si>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</si>
  <si>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</si>
  <si>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</si>
  <si>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</si>
  <si>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</si>
  <si>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</si>
  <si>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</si>
  <si>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</si>
  <si>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</si>
  <si>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</si>
  <si>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</si>
  <si>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</si>
  <si>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</si>
  <si>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</si>
  <si>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</si>
  <si>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</si>
  <si>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</si>
  <si>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</si>
  <si>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</si>
  <si>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</si>
  <si>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</si>
  <si>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</si>
  <si>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</si>
  <si>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</si>
  <si>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</si>
  <si>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</si>
  <si>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</si>
  <si>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</si>
  <si>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</si>
  <si>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</si>
  <si>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</si>
  <si>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</si>
  <si>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</si>
  <si>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</si>
  <si>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</si>
  <si>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</si>
  <si>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</si>
  <si>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</si>
  <si>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</si>
  <si>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</si>
  <si>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</si>
  <si>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</si>
  <si>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</si>
  <si>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</si>
  <si>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</si>
  <si>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</si>
  <si>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</si>
  <si>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</si>
  <si>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</si>
  <si>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</si>
  <si>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</si>
  <si>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</si>
  <si>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</si>
  <si>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</si>
  <si>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</si>
  <si>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</si>
  <si>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</si>
  <si>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</si>
  <si>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</si>
  <si>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</si>
  <si>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</si>
  <si>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</si>
  <si>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</si>
  <si>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</si>
  <si>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</si>
  <si>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</si>
  <si>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</si>
  <si>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</si>
  <si>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</si>
  <si>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</si>
  <si>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</si>
  <si>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</si>
  <si>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</si>
  <si>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</si>
  <si>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</si>
  <si>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</si>
  <si>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</si>
  <si>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</si>
  <si>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</si>
  <si>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</si>
  <si>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</si>
  <si>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</si>
  <si>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</si>
  <si>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</si>
  <si>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</si>
  <si>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</si>
  <si>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</si>
  <si>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</si>
  <si>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</si>
  <si>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</si>
  <si>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</si>
  <si>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</si>
  <si>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</si>
  <si>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</si>
  <si>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</si>
  <si>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</si>
  <si>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</si>
  <si>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</si>
  <si>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</si>
  <si>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</si>
  <si>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</si>
  <si>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</si>
  <si>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</si>
  <si>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</si>
  <si>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</si>
  <si>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</si>
  <si>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</si>
  <si>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</si>
  <si>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</si>
  <si>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</si>
  <si>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</si>
  <si>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</si>
  <si>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</si>
  <si>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</si>
  <si>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</si>
  <si>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</si>
  <si>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</si>
  <si>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</si>
  <si>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</si>
  <si>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</si>
  <si>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</si>
  <si>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</si>
  <si>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</si>
  <si>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</si>
  <si>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</si>
  <si>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</si>
  <si>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</si>
  <si>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</si>
  <si>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</si>
  <si>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</si>
  <si>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</si>
  <si>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</si>
  <si>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</si>
  <si>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</si>
  <si>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</si>
  <si>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</si>
  <si>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</si>
  <si>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</si>
  <si>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</si>
  <si>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</si>
  <si>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</si>
  <si>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</si>
  <si>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</si>
  <si>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</si>
  <si>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</si>
  <si>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</si>
  <si>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</si>
  <si>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</si>
  <si>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</si>
  <si>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</si>
  <si>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</si>
  <si>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</si>
  <si>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</si>
  <si>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</si>
  <si>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</si>
  <si>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</si>
  <si>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</si>
  <si>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</si>
  <si>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</si>
  <si>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</si>
  <si>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</si>
  <si>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</si>
  <si>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</si>
  <si>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</si>
  <si>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</si>
  <si>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</si>
  <si>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</si>
  <si>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</si>
  <si>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</si>
  <si>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</si>
  <si>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</si>
  <si>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</si>
  <si>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</si>
  <si>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</si>
  <si>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</si>
  <si>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</si>
  <si>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</si>
  <si>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</si>
  <si>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</si>
  <si>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</si>
  <si>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</si>
  <si>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</si>
  <si>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</si>
  <si>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</si>
  <si>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</si>
  <si>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</si>
  <si>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</si>
  <si>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</si>
  <si>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</si>
  <si>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</si>
  <si>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</si>
  <si>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</si>
  <si>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</si>
  <si>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</si>
  <si>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</si>
  <si>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</si>
  <si>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</si>
  <si>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</si>
  <si>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</si>
  <si>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</si>
  <si>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</si>
  <si>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</si>
  <si>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</si>
  <si>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</si>
  <si>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</si>
  <si>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</si>
  <si>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</si>
  <si>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</si>
  <si>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</si>
  <si>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</si>
  <si>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</si>
  <si>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</si>
  <si>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</si>
  <si>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</si>
  <si>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</si>
  <si>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</si>
  <si>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</si>
  <si>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</si>
  <si>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</si>
  <si>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</si>
  <si>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</si>
  <si>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</si>
  <si>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</si>
  <si>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</si>
  <si>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</si>
  <si>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</si>
  <si>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</si>
  <si>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</si>
  <si>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</si>
  <si>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</si>
  <si>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</si>
  <si>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</si>
  <si>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</si>
  <si>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</si>
  <si>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</si>
  <si>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</si>
  <si>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</si>
  <si>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</si>
  <si>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</si>
  <si>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</si>
  <si>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</si>
  <si>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</si>
  <si>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</si>
  <si>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</si>
  <si>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</si>
  <si>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</si>
  <si>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</si>
  <si>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</si>
  <si>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</si>
  <si>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</si>
  <si>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</si>
  <si>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</si>
  <si>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</si>
  <si>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</si>
  <si>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</si>
  <si>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</si>
  <si>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</si>
  <si>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</si>
  <si>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</si>
  <si>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</si>
  <si>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</si>
  <si>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</si>
  <si>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</si>
  <si>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</si>
  <si>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</si>
  <si>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</si>
  <si>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</si>
  <si>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</si>
  <si>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</si>
  <si>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</si>
  <si>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</si>
  <si>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</si>
  <si>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</si>
  <si>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</si>
  <si>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</si>
  <si>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</si>
  <si>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</si>
  <si>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</si>
  <si>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</si>
  <si>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</si>
  <si>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</si>
  <si>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</si>
  <si>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</si>
  <si>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</si>
  <si>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</si>
  <si>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</si>
  <si>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</si>
  <si>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</si>
  <si>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</si>
  <si>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</si>
  <si>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</si>
  <si>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</si>
  <si>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</si>
  <si>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</si>
  <si>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</si>
  <si>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</si>
  <si>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</si>
  <si>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</si>
  <si>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</si>
  <si>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</si>
  <si>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</si>
  <si>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</si>
  <si>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</si>
  <si>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</si>
  <si>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</si>
  <si>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</si>
  <si>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</si>
  <si>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</si>
  <si>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</si>
  <si>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</si>
  <si>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</si>
  <si>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</si>
  <si>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</si>
  <si>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</si>
  <si>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</si>
  <si>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</si>
  <si>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</si>
  <si>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</si>
  <si>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</si>
  <si>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</si>
  <si>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</si>
  <si>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</si>
  <si>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</si>
  <si>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</si>
  <si>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</si>
  <si>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</si>
  <si>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</si>
  <si>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</si>
  <si>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</si>
  <si>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</si>
  <si>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</si>
  <si>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</si>
  <si>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</si>
  <si>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</si>
  <si>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</si>
  <si>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</si>
  <si>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</si>
  <si>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</si>
  <si>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</si>
  <si>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</si>
  <si>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</si>
  <si>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</si>
  <si>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</si>
  <si>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</si>
  <si>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</si>
  <si>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</si>
  <si>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</si>
  <si>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</si>
  <si>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</si>
  <si>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</si>
  <si>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</si>
  <si>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</si>
  <si>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</si>
  <si>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</si>
  <si>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</si>
  <si>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</si>
  <si>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</si>
  <si>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</si>
  <si>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</si>
  <si>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</si>
  <si>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</si>
  <si>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</si>
  <si>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</si>
  <si>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</si>
  <si>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</si>
  <si>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</si>
  <si>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</si>
  <si>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</si>
  <si>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</si>
  <si>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</si>
  <si>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</si>
  <si>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</si>
  <si>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</si>
  <si>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</si>
  <si>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</si>
  <si>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</si>
  <si>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</si>
  <si>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</si>
  <si>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</si>
  <si>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</si>
  <si>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</si>
  <si>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</si>
  <si>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</si>
  <si>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</si>
  <si>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</si>
  <si>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</si>
  <si>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</si>
  <si>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</si>
  <si>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</si>
  <si>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</si>
  <si>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</si>
  <si>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</si>
  <si>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</si>
  <si>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</si>
  <si>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</si>
  <si>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</si>
  <si>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</si>
  <si>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</si>
  <si>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</si>
  <si>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</si>
  <si>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</si>
  <si>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</si>
  <si>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</si>
  <si>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</si>
  <si>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</si>
  <si>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</si>
  <si>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</si>
  <si>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</si>
  <si>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</si>
  <si>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</si>
  <si>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</si>
  <si>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</si>
  <si>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</si>
  <si>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</si>
  <si>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</si>
  <si>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</si>
  <si>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</si>
  <si>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</si>
  <si>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</si>
  <si>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</si>
  <si>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</si>
  <si>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</si>
  <si>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</si>
  <si>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</si>
  <si>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</si>
  <si>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</si>
  <si>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</si>
  <si>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</si>
  <si>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</si>
  <si>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</si>
  <si>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</si>
  <si>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</si>
  <si>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</si>
  <si>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</si>
  <si>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</si>
  <si>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</si>
  <si>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</si>
  <si>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</si>
  <si>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</si>
  <si>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</si>
  <si>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</si>
  <si>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</si>
  <si>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</si>
  <si>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</si>
  <si>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</si>
  <si>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</si>
  <si>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</si>
  <si>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</si>
  <si>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</si>
  <si>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</si>
  <si>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</si>
  <si>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</si>
  <si>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</si>
  <si>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</si>
  <si>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</si>
  <si>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</si>
  <si>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</si>
  <si>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</si>
  <si>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</si>
  <si>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</si>
  <si>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</si>
  <si>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</si>
  <si>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</si>
  <si>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</si>
  <si>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</si>
  <si>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</si>
  <si>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</si>
  <si>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</si>
  <si>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</si>
  <si>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</si>
  <si>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</si>
  <si>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</si>
  <si>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</si>
  <si>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</si>
  <si>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</si>
  <si>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</si>
  <si>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</si>
  <si>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</si>
  <si>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</si>
  <si>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</si>
  <si>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</si>
  <si>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</si>
  <si>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</si>
  <si>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</si>
  <si>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</si>
  <si>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</si>
  <si>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</si>
  <si>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</si>
  <si>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</si>
  <si>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</si>
  <si>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</si>
  <si>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</si>
  <si>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</si>
  <si>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</si>
  <si>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</si>
  <si>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</si>
  <si>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</si>
  <si>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</si>
  <si>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</si>
  <si>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</si>
  <si>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</si>
  <si>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</si>
  <si>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</si>
  <si>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</si>
  <si>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</si>
  <si>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</si>
  <si>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</si>
  <si>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</si>
  <si>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</si>
  <si>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</si>
  <si>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</si>
  <si>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</si>
  <si>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</si>
  <si>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</si>
  <si>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</si>
  <si>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</si>
  <si>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</si>
  <si>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</si>
  <si>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</si>
  <si>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</si>
  <si>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</si>
  <si>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</si>
  <si>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</si>
  <si>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</si>
  <si>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</si>
  <si>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</si>
  <si>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</si>
  <si>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</si>
  <si>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</si>
  <si>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</si>
  <si>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</si>
  <si>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</si>
  <si>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</si>
  <si>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</si>
  <si>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</si>
  <si>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</si>
  <si>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</si>
  <si>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</si>
  <si>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</si>
  <si>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</si>
  <si>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</si>
  <si>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</si>
  <si>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</si>
  <si>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</si>
  <si>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</si>
  <si>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</si>
  <si>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</si>
  <si>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</si>
  <si>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</si>
  <si>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</si>
  <si>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</si>
  <si>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</si>
  <si>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</si>
  <si>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</si>
  <si>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</si>
  <si>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</si>
  <si>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</si>
  <si>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</si>
  <si>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</si>
  <si>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</si>
  <si>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</si>
  <si>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</si>
  <si>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</si>
  <si>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</si>
  <si>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</si>
  <si>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</si>
  <si>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</si>
  <si>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</si>
  <si>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</si>
  <si>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</si>
  <si>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</si>
  <si>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</si>
  <si>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</si>
  <si>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</si>
  <si>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</si>
  <si>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</si>
  <si>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</si>
  <si>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</si>
  <si>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</si>
  <si>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</si>
  <si>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</si>
  <si>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</si>
  <si>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</si>
  <si>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</si>
  <si>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</si>
  <si>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</si>
  <si>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</si>
  <si>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</si>
  <si>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</si>
  <si>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</si>
  <si>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</si>
  <si>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</si>
  <si>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</si>
  <si>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</si>
  <si>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</si>
  <si>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</si>
  <si>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</si>
  <si>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</si>
  <si>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</si>
  <si>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</si>
  <si>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</si>
  <si>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</si>
  <si>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</si>
  <si>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</si>
  <si>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</si>
  <si>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</si>
  <si>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</si>
  <si>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</si>
  <si>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</si>
  <si>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</si>
  <si>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</si>
  <si>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</si>
  <si>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</si>
  <si>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</si>
  <si>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</si>
  <si>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</si>
  <si>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</si>
  <si>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</si>
  <si>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</si>
  <si>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</si>
  <si>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</si>
  <si>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</si>
  <si>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</si>
  <si>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</si>
  <si>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</si>
  <si>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</si>
  <si>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</si>
  <si>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</si>
  <si>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</si>
  <si>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</si>
  <si>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</si>
  <si>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</si>
  <si>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</si>
  <si>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</si>
  <si>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</si>
  <si>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</si>
  <si>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</si>
  <si>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</si>
  <si>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</si>
  <si>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</si>
  <si>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</si>
  <si>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</si>
  <si>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</si>
  <si>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</si>
  <si>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</si>
  <si>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</si>
  <si>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</si>
  <si>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</si>
  <si>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</si>
  <si>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</si>
  <si>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</si>
  <si>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</si>
  <si>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</si>
  <si>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</si>
  <si>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</si>
  <si>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</si>
  <si>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</si>
  <si>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</si>
  <si>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</si>
  <si>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</si>
  <si>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</si>
  <si>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</si>
  <si>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</si>
  <si>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</si>
  <si>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</si>
  <si>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</si>
  <si>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</si>
  <si>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</si>
  <si>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</si>
  <si>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</si>
  <si>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</si>
  <si>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</si>
  <si>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</si>
  <si>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</si>
  <si>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</si>
  <si>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</si>
  <si>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</si>
  <si>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</si>
  <si>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</si>
  <si>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</si>
  <si>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</si>
  <si>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</si>
  <si>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</si>
  <si>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</si>
  <si>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</si>
  <si>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</si>
  <si>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</si>
  <si>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</si>
  <si>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</si>
  <si>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</si>
  <si>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</si>
  <si>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</si>
  <si>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</si>
  <si>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</si>
  <si>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</si>
  <si>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</si>
  <si>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</si>
  <si>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</si>
  <si>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</si>
  <si>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</si>
  <si>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</si>
  <si>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</si>
  <si>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</si>
  <si>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</si>
  <si>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</si>
  <si>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</si>
  <si>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</si>
  <si>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</si>
  <si>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</si>
  <si>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</si>
  <si>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</si>
  <si>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</si>
  <si>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</si>
  <si>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</si>
  <si>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</si>
  <si>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</si>
  <si>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</si>
  <si>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</si>
  <si>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</si>
  <si>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</si>
  <si>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</si>
  <si>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</si>
  <si>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</si>
  <si>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</si>
  <si>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</si>
  <si>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</si>
  <si>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</si>
  <si>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</si>
  <si>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</si>
  <si>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</si>
  <si>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</si>
  <si>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</si>
  <si>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</si>
  <si>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</si>
  <si>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</si>
  <si>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</si>
  <si>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</si>
  <si>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</si>
  <si>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</si>
  <si>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</si>
  <si>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</si>
  <si>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</si>
  <si>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</si>
  <si>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</si>
  <si>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</si>
  <si>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</si>
  <si>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</si>
  <si>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</si>
  <si>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</si>
  <si>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</si>
  <si>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</si>
  <si>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</si>
  <si>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</si>
  <si>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</si>
  <si>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</si>
  <si>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</si>
  <si>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</si>
  <si>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</si>
  <si>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</si>
  <si>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</si>
  <si>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</si>
  <si>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</si>
  <si>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</si>
  <si>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</si>
  <si>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</si>
  <si>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</si>
  <si>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</si>
  <si>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</si>
  <si>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</si>
  <si>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</si>
  <si>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</si>
  <si>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</si>
  <si>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</si>
  <si>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</si>
  <si>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</si>
  <si>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</si>
  <si>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</si>
  <si>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</si>
  <si>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</si>
  <si>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</si>
  <si>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</si>
  <si>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</si>
  <si>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</si>
  <si>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</si>
  <si>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</si>
  <si>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</si>
  <si>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</si>
  <si>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</si>
  <si>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</si>
  <si>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</si>
  <si>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</si>
  <si>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</si>
  <si>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</si>
  <si>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</si>
  <si>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</si>
  <si>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</si>
  <si>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</si>
  <si>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</si>
  <si>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</si>
  <si>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</si>
  <si>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</si>
  <si>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</si>
  <si>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</si>
  <si>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</si>
  <si>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</si>
  <si>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</si>
  <si>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</si>
  <si>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</si>
  <si>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</si>
  <si>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</si>
  <si>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</si>
  <si>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</si>
  <si>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</si>
  <si>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</si>
  <si>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</si>
  <si>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</si>
  <si>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</si>
  <si>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</si>
  <si>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</si>
  <si>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</si>
  <si>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</si>
  <si>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</si>
  <si>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</si>
  <si>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</si>
  <si>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</si>
  <si>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</si>
  <si>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</si>
  <si>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</si>
  <si>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</si>
  <si>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</si>
  <si>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</si>
  <si>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</si>
  <si>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</si>
  <si>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</si>
  <si>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</si>
  <si>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</si>
  <si>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</si>
  <si>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</si>
  <si>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</si>
  <si>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</si>
  <si>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</si>
  <si>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</si>
  <si>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</si>
  <si>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</si>
  <si>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</si>
  <si>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</si>
  <si>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</si>
  <si>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</si>
  <si>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</si>
  <si>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</si>
  <si>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</si>
  <si>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</si>
  <si>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</si>
  <si>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</si>
  <si>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</si>
  <si>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</si>
  <si>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</si>
  <si>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</si>
  <si>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</si>
  <si>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</si>
  <si>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</si>
  <si>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</si>
  <si>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</si>
  <si>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</si>
  <si>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</si>
  <si>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</si>
  <si>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</si>
  <si>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</si>
  <si>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</si>
  <si>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</si>
  <si>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</si>
  <si>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</si>
  <si>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</si>
  <si>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</si>
  <si>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</si>
  <si>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</si>
  <si>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</si>
  <si>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</si>
  <si>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</si>
  <si>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</si>
  <si>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</si>
  <si>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</si>
  <si>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</si>
  <si>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</si>
  <si>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</si>
  <si>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</si>
  <si>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</si>
  <si>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</si>
  <si>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</si>
  <si>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</si>
  <si>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</si>
  <si>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</si>
  <si>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</si>
  <si>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</si>
  <si>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</si>
  <si>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</si>
  <si>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</si>
  <si>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</si>
  <si>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</si>
  <si>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</si>
  <si>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</si>
  <si>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</si>
  <si>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</si>
  <si>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</si>
  <si>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</si>
  <si>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</si>
  <si>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</si>
  <si>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</si>
  <si>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</si>
  <si>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</si>
  <si>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</si>
  <si>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</si>
  <si>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</si>
  <si>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</si>
  <si>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</si>
  <si>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</si>
  <si>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</si>
  <si>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</si>
  <si>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</si>
  <si>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</si>
  <si>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</si>
  <si>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</si>
  <si>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</si>
  <si>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</si>
  <si>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</si>
  <si>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</si>
  <si>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</si>
  <si>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</si>
  <si>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</si>
  <si>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</si>
  <si>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</si>
  <si>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</si>
  <si>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</si>
  <si>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</si>
  <si>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</si>
  <si>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</si>
  <si>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</si>
  <si>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</si>
  <si>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</si>
  <si>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</si>
  <si>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</si>
  <si>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</si>
  <si>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</si>
  <si>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</si>
  <si>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</si>
  <si>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</si>
  <si>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</si>
  <si>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</si>
  <si>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</si>
  <si>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</si>
  <si>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</si>
  <si>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</si>
  <si>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</si>
  <si>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</si>
  <si>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</si>
  <si>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</si>
  <si>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</si>
  <si>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</si>
  <si>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</si>
  <si>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</si>
  <si>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</si>
  <si>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</si>
  <si>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</si>
  <si>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</si>
  <si>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</si>
  <si>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</si>
  <si>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</si>
  <si>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</si>
  <si>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</si>
  <si>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</si>
  <si>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</si>
  <si>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</si>
  <si>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</si>
  <si>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</si>
  <si>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</si>
  <si>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</si>
  <si>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</si>
  <si>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</si>
  <si>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</si>
  <si>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</si>
  <si>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</si>
  <si>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</si>
  <si>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</si>
  <si>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</si>
  <si>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</si>
  <si>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</si>
  <si>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</si>
  <si>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</si>
  <si>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</si>
  <si>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</si>
  <si>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</si>
  <si>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</si>
  <si>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</si>
  <si>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</si>
  <si>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</si>
  <si>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</si>
  <si>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</si>
  <si>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</si>
  <si>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</si>
  <si>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</si>
  <si>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</si>
  <si>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</si>
  <si>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</si>
  <si>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</si>
  <si>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</si>
  <si>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</si>
  <si>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</si>
  <si>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</si>
  <si>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</si>
  <si>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</si>
  <si>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</si>
  <si>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</si>
  <si>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</si>
  <si>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</si>
  <si>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</si>
  <si>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</si>
  <si>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</si>
  <si>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</si>
  <si>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</si>
  <si>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</si>
  <si>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</si>
  <si>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</si>
  <si>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</si>
  <si>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</si>
  <si>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</si>
  <si>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</si>
  <si>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</si>
  <si>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</si>
  <si>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</si>
  <si>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</si>
  <si>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</si>
  <si>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</si>
  <si>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</si>
  <si>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</si>
  <si>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</si>
  <si>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</si>
  <si>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</si>
  <si>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</si>
  <si>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</si>
  <si>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</si>
  <si>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</si>
  <si>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</si>
  <si>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</si>
  <si>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</si>
  <si>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</si>
  <si>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</si>
  <si>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</si>
  <si>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</si>
  <si>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</si>
  <si>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</si>
  <si>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</si>
  <si>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</si>
  <si>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</si>
  <si>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</si>
  <si>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</si>
  <si>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</si>
  <si>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</si>
  <si>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</si>
  <si>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</si>
  <si>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</si>
  <si>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</si>
  <si>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</si>
  <si>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</si>
  <si>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</si>
  <si>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</si>
  <si>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</si>
  <si>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</si>
  <si>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</si>
  <si>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</si>
  <si>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</si>
  <si>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</si>
  <si>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</si>
  <si>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</si>
  <si>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</si>
  <si>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</si>
  <si>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</si>
  <si>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</si>
  <si>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</si>
  <si>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</si>
  <si>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</si>
  <si>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</si>
  <si>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</si>
  <si>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</si>
  <si>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</si>
  <si>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</si>
  <si>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</si>
  <si>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</si>
  <si>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</si>
  <si>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</si>
  <si>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</si>
  <si>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</si>
  <si>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</si>
  <si>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</si>
  <si>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</si>
  <si>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</si>
  <si>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</si>
  <si>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</si>
  <si>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</si>
  <si>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</si>
  <si>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</si>
  <si>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</si>
  <si>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</si>
  <si>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</si>
  <si>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</si>
  <si>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</si>
  <si>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</si>
  <si>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</si>
  <si>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</si>
  <si>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</si>
  <si>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</si>
  <si>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</si>
  <si>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</si>
  <si>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</si>
  <si>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</si>
  <si>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</si>
  <si>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</si>
  <si>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</si>
  <si>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</si>
  <si>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</si>
  <si>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</si>
  <si>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</si>
  <si>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</si>
  <si>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</si>
  <si>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</si>
  <si>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</si>
  <si>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</si>
  <si>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</si>
  <si>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</si>
  <si>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</si>
  <si>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</si>
  <si>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</si>
  <si>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</si>
  <si>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</si>
  <si>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</si>
  <si>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</si>
  <si>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</si>
  <si>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</si>
  <si>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</si>
  <si>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</si>
  <si>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</si>
  <si>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</si>
  <si>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</si>
  <si>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</si>
  <si>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</si>
  <si>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</si>
  <si>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</si>
  <si>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</si>
  <si>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</si>
  <si>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</si>
  <si>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</si>
  <si>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</si>
  <si>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</si>
  <si>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</si>
  <si>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</si>
  <si>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</si>
  <si>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</si>
  <si>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</si>
  <si>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</si>
  <si>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</si>
  <si>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</si>
  <si>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</si>
  <si>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</si>
  <si>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</si>
  <si>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</si>
  <si>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</si>
  <si>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</si>
  <si>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</si>
  <si>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</si>
  <si>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</si>
  <si>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</si>
  <si>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</si>
  <si>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</si>
  <si>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</si>
  <si>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</si>
  <si>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</si>
  <si>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</si>
  <si>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</si>
  <si>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</si>
  <si>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</si>
  <si>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</si>
  <si>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</si>
  <si>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</si>
  <si>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</si>
  <si>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</si>
  <si>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</si>
  <si>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</si>
  <si>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</si>
  <si>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</si>
  <si>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</si>
  <si>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</si>
  <si>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</si>
  <si>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</si>
  <si>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</si>
  <si>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</si>
  <si>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</si>
  <si>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</si>
  <si>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</si>
  <si>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</si>
  <si>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</si>
  <si>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</si>
  <si>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</si>
  <si>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</si>
  <si>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</si>
  <si>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</si>
  <si>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</si>
  <si>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</si>
  <si>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</si>
  <si>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</si>
  <si>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</si>
  <si>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</si>
  <si>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</si>
  <si>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</si>
  <si>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</si>
  <si>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</si>
  <si>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</si>
  <si>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</si>
  <si>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</si>
  <si>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</si>
  <si>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</si>
  <si>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</si>
  <si>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</si>
  <si>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</si>
  <si>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</si>
  <si>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</si>
  <si>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</si>
  <si>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</si>
  <si>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</si>
  <si>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</si>
  <si>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</si>
  <si>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</si>
  <si>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</si>
  <si>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</si>
  <si>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</si>
  <si>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</si>
  <si>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</si>
  <si>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</si>
  <si>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</si>
  <si>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</si>
  <si>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</si>
  <si>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</si>
  <si>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</si>
  <si>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</si>
  <si>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</si>
  <si>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</si>
  <si>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</si>
  <si>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</si>
  <si>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</si>
  <si>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</si>
  <si>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</si>
  <si>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</si>
  <si>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</si>
  <si>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</si>
  <si>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</si>
  <si>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</si>
  <si>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</si>
  <si>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</si>
  <si>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</si>
  <si>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</si>
  <si>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</si>
  <si>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</si>
  <si>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</si>
  <si>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</si>
  <si>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</si>
  <si>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</si>
  <si>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</si>
  <si>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</si>
  <si>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</si>
  <si>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</si>
  <si>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</si>
  <si>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</si>
  <si>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</si>
  <si>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</si>
  <si>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</si>
  <si>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</si>
  <si>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</si>
  <si>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</si>
  <si>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</si>
  <si>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</si>
  <si>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</si>
  <si>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</si>
  <si>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</si>
  <si>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</si>
  <si>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</si>
  <si>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</si>
  <si>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</si>
  <si>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</si>
  <si>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</si>
  <si>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</si>
  <si>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</si>
  <si>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</si>
  <si>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</si>
  <si>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</si>
  <si>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</si>
  <si>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</si>
  <si>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</si>
  <si>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</si>
  <si>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</si>
  <si>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</si>
  <si>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</si>
  <si>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</si>
  <si>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</si>
  <si>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</si>
  <si>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</si>
  <si>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</si>
  <si>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</si>
  <si>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</si>
  <si>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</si>
  <si>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</si>
  <si>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</si>
  <si>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</si>
  <si>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</si>
  <si>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</si>
  <si>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</si>
  <si>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</si>
  <si>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</si>
  <si>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</si>
  <si>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</si>
  <si>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</si>
  <si>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</si>
  <si>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</si>
  <si>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</si>
  <si>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</si>
  <si>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</si>
  <si>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</si>
  <si>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</si>
  <si>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</si>
  <si>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</si>
  <si>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</si>
  <si>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</si>
  <si>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</si>
  <si>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</si>
  <si>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</si>
  <si>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</si>
  <si>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</si>
  <si>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</si>
  <si>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</si>
  <si>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</si>
  <si>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</si>
  <si>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</si>
  <si>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</si>
  <si>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</si>
  <si>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</si>
  <si>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</si>
  <si>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</si>
  <si>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</si>
  <si>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</si>
  <si>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</si>
  <si>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</si>
  <si>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</si>
  <si>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</si>
  <si>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</si>
  <si>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</si>
  <si>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</si>
  <si>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</si>
  <si>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</si>
  <si>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</si>
  <si>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</si>
  <si>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</si>
  <si>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</si>
  <si>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</si>
  <si>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</si>
  <si>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</si>
  <si>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</si>
  <si>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</si>
  <si>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</si>
  <si>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</si>
  <si>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</si>
  <si>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</si>
  <si>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</si>
  <si>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</si>
  <si>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</si>
  <si>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</si>
  <si>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</si>
  <si>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</si>
  <si>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</si>
  <si>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</si>
  <si>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</si>
  <si>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</si>
  <si>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</si>
  <si>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</si>
  <si>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</si>
  <si>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</si>
  <si>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</si>
  <si>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</si>
  <si>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</si>
  <si>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</si>
  <si>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</si>
  <si>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</si>
  <si>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</si>
  <si>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</si>
  <si>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</si>
  <si>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</si>
  <si>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</si>
  <si>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</si>
  <si>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</si>
  <si>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</si>
  <si>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</si>
  <si>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</si>
  <si>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</si>
  <si>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</si>
  <si>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</si>
  <si>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</si>
  <si>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</si>
  <si>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</si>
  <si>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</si>
  <si>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</si>
  <si>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</si>
  <si>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</si>
  <si>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</si>
  <si>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</si>
  <si>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</si>
  <si>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</si>
  <si>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</si>
  <si>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</si>
  <si>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</si>
  <si>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</si>
  <si>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</si>
  <si>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</si>
  <si>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</si>
  <si>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</si>
  <si>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</si>
  <si>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</si>
  <si>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</si>
  <si>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</si>
  <si>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</si>
  <si>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</si>
  <si>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</si>
  <si>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</si>
  <si>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</si>
  <si>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</si>
  <si>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</si>
  <si>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</si>
  <si>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</si>
  <si>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</si>
  <si>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</si>
  <si>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</si>
  <si>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</si>
  <si>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</si>
  <si>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</si>
  <si>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</si>
  <si>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</si>
  <si>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</si>
  <si>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</si>
  <si>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</si>
  <si>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</si>
  <si>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</si>
  <si>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</si>
  <si>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</si>
  <si>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</si>
  <si>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</si>
  <si>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</si>
  <si>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</si>
  <si>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</si>
  <si>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</si>
  <si>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</si>
  <si>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</si>
  <si>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</si>
  <si>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</si>
  <si>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</si>
  <si>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</si>
  <si>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</si>
  <si>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</si>
  <si>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</si>
  <si>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</si>
  <si>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</si>
  <si>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</si>
  <si>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</si>
  <si>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</si>
  <si>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</si>
  <si>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</si>
  <si>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</si>
  <si>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</si>
  <si>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</si>
  <si>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</si>
  <si>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</si>
  <si>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</si>
  <si>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</si>
  <si>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</si>
  <si>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</si>
  <si>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</si>
  <si>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</si>
  <si>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</si>
  <si>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</si>
  <si>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</si>
  <si>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</si>
  <si>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</si>
  <si>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</si>
  <si>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</si>
  <si>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</si>
  <si>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</si>
  <si>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</si>
  <si>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</si>
  <si>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</si>
  <si>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</si>
  <si>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</si>
  <si>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</si>
  <si>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</si>
  <si>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</si>
  <si>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</si>
  <si>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</si>
  <si>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</si>
  <si>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</si>
  <si>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</si>
  <si>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</si>
  <si>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</si>
  <si>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</si>
  <si>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</si>
  <si>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</si>
  <si>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</si>
  <si>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</si>
  <si>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</si>
  <si>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</si>
  <si>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</si>
  <si>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</si>
  <si>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</si>
  <si>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</si>
  <si>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</si>
  <si>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</si>
  <si>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</si>
  <si>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</si>
  <si>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</si>
  <si>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</si>
  <si>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</si>
  <si>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</si>
  <si>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</si>
  <si>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</si>
  <si>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</si>
  <si>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</si>
  <si>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</si>
  <si>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</si>
  <si>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</si>
  <si>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</si>
  <si>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</si>
  <si>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</si>
  <si>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</si>
  <si>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</si>
  <si>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</si>
  <si>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</si>
  <si>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</si>
  <si>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</si>
  <si>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</si>
  <si>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</si>
  <si>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</si>
  <si>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</si>
  <si>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</si>
  <si>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</si>
  <si>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</si>
  <si>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</si>
  <si>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</si>
  <si>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</si>
  <si>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</si>
  <si>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</si>
  <si>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</si>
  <si>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</si>
  <si>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</si>
  <si>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</si>
  <si>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</si>
  <si>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</si>
  <si>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</si>
  <si>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</si>
  <si>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</si>
  <si>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</si>
  <si>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</si>
  <si>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</si>
  <si>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</si>
  <si>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</si>
  <si>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</si>
  <si>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</si>
  <si>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</si>
  <si>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</si>
  <si>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</si>
  <si>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</si>
  <si>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</si>
  <si>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</si>
  <si>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</si>
  <si>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</si>
  <si>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</si>
  <si>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</si>
  <si>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</si>
  <si>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</si>
  <si>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</si>
  <si>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</si>
  <si>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</si>
  <si>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</si>
  <si>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</si>
  <si>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</si>
  <si>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</si>
  <si>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</si>
  <si>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</si>
  <si>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</si>
  <si>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</si>
  <si>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</si>
  <si>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</si>
  <si>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</si>
  <si>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</si>
  <si>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</si>
  <si>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</si>
  <si>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</si>
  <si>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</si>
  <si>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</si>
  <si>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</si>
  <si>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</si>
  <si>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</si>
  <si>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</si>
  <si>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</si>
  <si>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</si>
  <si>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</si>
  <si>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</si>
  <si>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</si>
  <si>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</si>
  <si>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</si>
  <si>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</si>
  <si>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</si>
  <si>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</si>
  <si>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</si>
  <si>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</si>
  <si>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</si>
  <si>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</si>
  <si>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</si>
  <si>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</si>
  <si>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</si>
  <si>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</si>
  <si>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</si>
  <si>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</si>
  <si>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</si>
  <si>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</si>
  <si>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</si>
  <si>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</si>
  <si>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</si>
  <si>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</si>
  <si>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</si>
  <si>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</si>
  <si>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</si>
  <si>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</si>
  <si>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</si>
  <si>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</si>
  <si>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</si>
  <si>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</si>
  <si>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</si>
  <si>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</si>
  <si>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</si>
  <si>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</si>
  <si>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</si>
  <si>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</si>
  <si>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</si>
  <si>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</si>
  <si>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</si>
  <si>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</si>
  <si>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</si>
  <si>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</si>
  <si>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</si>
  <si>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</si>
  <si>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</si>
  <si>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</si>
  <si>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</si>
  <si>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</si>
  <si>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</si>
  <si>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</si>
  <si>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</si>
  <si>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</si>
  <si>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</si>
  <si>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</si>
  <si>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</si>
  <si>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</si>
  <si>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</si>
  <si>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</si>
  <si>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</si>
  <si>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</si>
  <si>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</si>
  <si>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</si>
  <si>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</si>
  <si>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</si>
  <si>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</si>
  <si>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</si>
  <si>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</si>
  <si>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</si>
  <si>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</si>
  <si>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</si>
  <si>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</si>
  <si>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</si>
  <si>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</si>
  <si>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</si>
  <si>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</si>
  <si>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</si>
  <si>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</si>
  <si>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</si>
  <si>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</si>
  <si>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</si>
  <si>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</si>
  <si>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</si>
  <si>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</si>
  <si>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</si>
  <si>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</si>
  <si>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</si>
  <si>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</si>
  <si>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</si>
  <si>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</si>
  <si>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</si>
  <si>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</si>
  <si>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</si>
  <si>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</si>
  <si>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</si>
  <si>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</si>
  <si>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</si>
  <si>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</si>
  <si>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</si>
  <si>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</si>
  <si>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</si>
  <si>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</si>
  <si>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</si>
  <si>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</si>
  <si>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</si>
  <si>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</si>
  <si>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</si>
  <si>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</si>
  <si>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</si>
  <si>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</si>
  <si>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</si>
  <si>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</si>
  <si>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</si>
  <si>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</si>
  <si>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</si>
  <si>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</si>
  <si>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</si>
  <si>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</si>
  <si>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</si>
  <si>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</si>
  <si>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</si>
  <si>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</si>
  <si>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</si>
  <si>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</si>
  <si>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</si>
  <si>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</si>
  <si>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</si>
  <si>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</si>
  <si>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</si>
  <si>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</si>
  <si>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</si>
  <si>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</si>
  <si>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</si>
  <si>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</si>
  <si>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</si>
  <si>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</si>
  <si>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</si>
  <si>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</si>
  <si>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</si>
  <si>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</si>
  <si>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</si>
  <si>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</si>
  <si>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</si>
  <si>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</si>
  <si>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</si>
  <si>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</si>
  <si>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</si>
  <si>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</si>
  <si>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</si>
  <si>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</si>
  <si>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</si>
  <si>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</si>
  <si>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</si>
  <si>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</si>
  <si>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</si>
  <si>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</si>
  <si>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</si>
  <si>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</si>
  <si>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</si>
  <si>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</si>
  <si>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</si>
  <si>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</si>
  <si>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</si>
  <si>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</si>
  <si>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</si>
  <si>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</si>
  <si>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</si>
  <si>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</si>
  <si>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</si>
  <si>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</si>
  <si>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</si>
  <si>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</si>
  <si>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</si>
  <si>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</si>
  <si>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</si>
  <si>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</si>
  <si>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</si>
  <si>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</si>
  <si>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</si>
  <si>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</si>
  <si>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</si>
  <si>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</si>
  <si>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</si>
  <si>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</si>
  <si>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</si>
  <si>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</si>
  <si>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</si>
  <si>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</si>
  <si>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</si>
  <si>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</si>
  <si>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</si>
  <si>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</si>
  <si>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</si>
  <si>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</si>
  <si>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</si>
  <si>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</si>
  <si>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</si>
  <si>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</si>
  <si>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</si>
  <si>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</si>
  <si>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</si>
  <si>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</si>
  <si>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</si>
  <si>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</si>
  <si>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</si>
  <si>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</si>
  <si>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</si>
  <si>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</si>
  <si>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</si>
  <si>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</si>
  <si>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</si>
  <si>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</si>
  <si>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</si>
  <si>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</si>
  <si>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</si>
  <si>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</si>
  <si>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</si>
  <si>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</si>
  <si>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</si>
  <si>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</si>
  <si>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</si>
  <si>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</si>
  <si>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</si>
  <si>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</si>
  <si>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</si>
  <si>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</si>
  <si>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</si>
  <si>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</si>
  <si>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</si>
  <si>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</si>
  <si>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</si>
  <si>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</si>
  <si>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</si>
  <si>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</si>
  <si>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</si>
  <si>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</si>
  <si>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</si>
  <si>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</si>
  <si>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</si>
  <si>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</si>
  <si>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</si>
  <si>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</si>
  <si>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</si>
  <si>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</si>
  <si>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</si>
  <si>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</si>
  <si>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</si>
  <si>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</si>
  <si>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</si>
  <si>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</si>
  <si>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</si>
  <si>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</si>
  <si>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</si>
  <si>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</si>
  <si>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</si>
  <si>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</si>
  <si>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</si>
  <si>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</si>
  <si>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</si>
  <si>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</si>
  <si>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</si>
  <si>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</si>
  <si>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</si>
  <si>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</si>
  <si>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</si>
  <si>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</si>
  <si>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</si>
  <si>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</si>
  <si>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</si>
  <si>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</si>
  <si>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</si>
  <si>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</si>
  <si>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</si>
  <si>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</si>
  <si>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</si>
  <si>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</si>
  <si>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</si>
  <si>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</si>
  <si>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</si>
  <si>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</si>
  <si>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</si>
  <si>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</si>
  <si>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</si>
  <si>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</si>
  <si>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</si>
  <si>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</si>
  <si>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</si>
  <si>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</si>
  <si>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</si>
  <si>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</si>
  <si>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</si>
  <si>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</si>
  <si>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</si>
  <si>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</si>
  <si>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</si>
  <si>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</si>
  <si>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</si>
  <si>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</si>
  <si>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</si>
  <si>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</si>
  <si>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</si>
  <si>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</si>
  <si>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</si>
  <si>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</si>
  <si>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</si>
  <si>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</si>
  <si>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</si>
  <si>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</si>
  <si>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</si>
  <si>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</si>
  <si>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</si>
  <si>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</si>
  <si>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</si>
  <si>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</si>
  <si>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</si>
  <si>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</si>
  <si>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</si>
  <si>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</si>
  <si>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</si>
  <si>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</si>
  <si>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</si>
  <si>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</si>
  <si>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</si>
  <si>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</si>
  <si>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</si>
  <si>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</si>
  <si>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</si>
  <si>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</si>
  <si>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</si>
  <si>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</si>
  <si>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</si>
  <si>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</si>
  <si>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</si>
  <si>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</si>
  <si>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</si>
  <si>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</si>
  <si>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</si>
  <si>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</si>
  <si>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</si>
  <si>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</si>
  <si>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</si>
  <si>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</si>
  <si>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</si>
  <si>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</si>
  <si>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</si>
  <si>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</si>
  <si>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</si>
  <si>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</si>
  <si>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</si>
  <si>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</si>
  <si>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</si>
  <si>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</si>
  <si>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</si>
  <si>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</si>
  <si>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</si>
  <si>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</si>
  <si>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</si>
  <si>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</si>
  <si>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</si>
  <si>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</si>
  <si>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</si>
  <si>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</si>
  <si>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</si>
  <si>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</si>
  <si>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</si>
  <si>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</si>
  <si>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</si>
  <si>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</si>
  <si>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</si>
  <si>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</si>
  <si>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</si>
  <si>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</si>
  <si>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</si>
  <si>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</si>
  <si>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</si>
  <si>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</si>
  <si>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</si>
  <si>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</si>
  <si>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</si>
  <si>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</si>
  <si>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</si>
  <si>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</si>
  <si>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</si>
  <si>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</si>
  <si>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</si>
  <si>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</si>
  <si>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</si>
  <si>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</si>
  <si>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</si>
  <si>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</si>
  <si>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</si>
  <si>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</si>
  <si>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</si>
  <si>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</si>
  <si>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</si>
  <si>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</si>
  <si>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</si>
  <si>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</si>
  <si>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</si>
  <si>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</si>
  <si>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</si>
  <si>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</si>
  <si>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</si>
  <si>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</si>
  <si>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</si>
  <si>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</si>
  <si>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</si>
  <si>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</si>
  <si>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</si>
  <si>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</si>
  <si>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</si>
  <si>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</si>
  <si>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</si>
  <si>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</si>
  <si>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</si>
  <si>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</si>
  <si>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</si>
  <si>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</si>
  <si>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</si>
  <si>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</si>
  <si>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</si>
  <si>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</si>
  <si>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</si>
  <si>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</si>
  <si>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</si>
  <si>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</si>
  <si>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</si>
  <si>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</si>
  <si>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</si>
  <si>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</si>
  <si>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</si>
  <si>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</si>
  <si>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</si>
  <si>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</si>
  <si>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</si>
  <si>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</si>
  <si>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</si>
  <si>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</si>
  <si>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</si>
  <si>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</si>
  <si>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</si>
  <si>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</si>
  <si>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</si>
  <si>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</si>
  <si>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</si>
  <si>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</si>
  <si>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</si>
  <si>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</si>
  <si>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</si>
  <si>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</si>
  <si>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</si>
  <si>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</si>
  <si>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</si>
  <si>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</si>
  <si>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</si>
  <si>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</si>
  <si>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</si>
  <si>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</si>
  <si>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</si>
  <si>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</si>
  <si>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</si>
  <si>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</si>
  <si>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</si>
  <si>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</si>
  <si>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</si>
  <si>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</si>
  <si>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</si>
  <si>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</si>
  <si>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</si>
  <si>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</si>
  <si>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</si>
  <si>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</si>
  <si>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</si>
  <si>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</si>
  <si>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</si>
  <si>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</si>
  <si>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</si>
  <si>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</si>
  <si>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</si>
  <si>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</si>
  <si>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</si>
  <si>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</si>
  <si>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</si>
  <si>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</si>
  <si>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</si>
  <si>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</si>
  <si>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</si>
  <si>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</si>
  <si>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</si>
  <si>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</si>
  <si>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</si>
  <si>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</si>
  <si>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</si>
  <si>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</si>
  <si>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</si>
  <si>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</si>
  <si>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</si>
  <si>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</si>
  <si>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</si>
  <si>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</si>
  <si>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</si>
  <si>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</si>
  <si>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</si>
  <si>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</si>
  <si>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</si>
  <si>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</si>
  <si>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</si>
  <si>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</si>
  <si>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</si>
  <si>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</si>
  <si>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</si>
  <si>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</si>
  <si>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</si>
  <si>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</si>
  <si>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</si>
  <si>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</si>
  <si>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</si>
  <si>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</si>
  <si>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</si>
  <si>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</si>
  <si>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</si>
  <si>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</si>
  <si>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</si>
  <si>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</si>
  <si>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</si>
  <si>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</si>
  <si>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</si>
  <si>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</si>
  <si>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</si>
  <si>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</si>
  <si>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</si>
  <si>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</si>
  <si>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</si>
  <si>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</si>
  <si>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</si>
  <si>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</si>
  <si>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</si>
  <si>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</si>
  <si>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</si>
  <si>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</si>
  <si>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</si>
  <si>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</si>
  <si>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</si>
  <si>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</si>
  <si>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</si>
  <si>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</si>
  <si>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</si>
  <si>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</si>
  <si>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</si>
  <si>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</si>
  <si>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</si>
  <si>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</si>
  <si>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</si>
  <si>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</si>
  <si>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</si>
  <si>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</si>
  <si>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</si>
  <si>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</si>
  <si>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</si>
  <si>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</si>
  <si>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</si>
  <si>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</si>
  <si>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</si>
  <si>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</si>
  <si>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</si>
  <si>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</si>
  <si>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</si>
  <si>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</si>
  <si>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</si>
  <si>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</si>
  <si>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</si>
  <si>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</si>
  <si>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</si>
  <si>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</si>
  <si>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</si>
  <si>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</si>
  <si>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</si>
  <si>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</si>
  <si>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</si>
  <si>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</si>
  <si>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</si>
  <si>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</si>
  <si>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</si>
  <si>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</si>
  <si>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</si>
  <si>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</si>
  <si>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</si>
  <si>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</si>
  <si>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</si>
  <si>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</si>
  <si>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</si>
  <si>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</si>
  <si>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</si>
  <si>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</si>
  <si>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</si>
  <si>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</si>
  <si>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</si>
  <si>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</si>
  <si>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</si>
  <si>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</si>
  <si>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</si>
  <si>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</si>
  <si>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</si>
  <si>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</si>
  <si>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</si>
  <si>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</si>
  <si>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</si>
  <si>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</si>
  <si>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</si>
  <si>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</si>
  <si>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</si>
  <si>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</si>
  <si>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</si>
  <si>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</si>
  <si>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</si>
  <si>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</si>
  <si>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</si>
  <si>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</si>
  <si>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</si>
  <si>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</si>
  <si>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</si>
  <si>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</si>
  <si>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</si>
  <si>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</si>
  <si>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</si>
  <si>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</si>
  <si>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</si>
  <si>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</si>
  <si>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</si>
  <si>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</si>
  <si>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</si>
  <si>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</si>
  <si>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</si>
  <si>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</si>
  <si>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</si>
  <si>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</si>
  <si>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</si>
  <si>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</si>
  <si>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</si>
  <si>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</si>
  <si>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</si>
  <si>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</si>
  <si>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</si>
  <si>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</si>
  <si>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</si>
  <si>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</si>
  <si>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</si>
  <si>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</si>
  <si>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</si>
  <si>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</si>
  <si>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</si>
  <si>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</si>
  <si>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</si>
  <si>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</si>
  <si>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</si>
  <si>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</si>
  <si>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</si>
  <si>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</si>
  <si>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</si>
  <si>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</si>
  <si>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</si>
  <si>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</si>
  <si>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</si>
  <si>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</si>
  <si>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</si>
  <si>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</si>
  <si>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</si>
  <si>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</si>
  <si>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</si>
  <si>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</si>
  <si>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</si>
  <si>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</si>
  <si>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</si>
  <si>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</si>
  <si>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</si>
  <si>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</si>
  <si>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</si>
  <si>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</si>
  <si>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</si>
  <si>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</si>
  <si>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</si>
  <si>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</si>
  <si>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</si>
  <si>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</si>
  <si>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</si>
  <si>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</si>
  <si>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</si>
  <si>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</si>
  <si>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</si>
  <si>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</si>
  <si>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</si>
  <si>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</si>
  <si>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</si>
  <si>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</si>
  <si>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</si>
  <si>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</si>
  <si>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</si>
  <si>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</si>
  <si>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</si>
  <si>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</si>
  <si>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</si>
  <si>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</si>
  <si>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</si>
  <si>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</si>
  <si>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</si>
  <si>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</si>
  <si>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</si>
  <si>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</si>
  <si>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</si>
  <si>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</si>
  <si>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</si>
  <si>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</si>
  <si>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</si>
  <si>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</si>
  <si>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</si>
  <si>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</si>
  <si>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</si>
  <si>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</si>
  <si>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</si>
  <si>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</si>
  <si>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</si>
  <si>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</si>
  <si>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</si>
  <si>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</si>
  <si>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</si>
  <si>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</si>
  <si>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</si>
  <si>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</si>
  <si>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</si>
  <si>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</si>
  <si>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</si>
  <si>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</si>
  <si>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</si>
  <si>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</si>
  <si>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</si>
  <si>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</si>
  <si>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</si>
  <si>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</si>
  <si>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</si>
  <si>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</si>
  <si>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</si>
  <si>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</si>
  <si>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</si>
  <si>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</si>
  <si>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</si>
  <si>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</si>
  <si>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</si>
  <si>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</si>
  <si>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</si>
  <si>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</si>
  <si>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</si>
  <si>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</si>
  <si>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</si>
  <si>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</si>
  <si>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</si>
  <si>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</si>
  <si>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</si>
  <si>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</si>
  <si>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</si>
  <si>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</si>
  <si>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</si>
  <si>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</si>
  <si>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</si>
  <si>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</si>
  <si>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</si>
  <si>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</si>
  <si>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</si>
  <si>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</si>
  <si>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</si>
  <si>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</si>
  <si>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</si>
  <si>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</si>
  <si>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</si>
  <si>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</si>
  <si>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</si>
  <si>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</si>
  <si>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</si>
  <si>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</si>
  <si>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</si>
  <si>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</si>
  <si>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</si>
  <si>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</si>
  <si>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</si>
  <si>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</si>
  <si>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</si>
  <si>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</si>
  <si>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</si>
  <si>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</si>
  <si>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</si>
  <si>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</si>
  <si>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</si>
  <si>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</si>
  <si>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</si>
  <si>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</si>
  <si>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</si>
  <si>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</si>
  <si>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</si>
  <si>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</si>
  <si>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</si>
  <si>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</si>
  <si>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</si>
  <si>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</si>
  <si>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</si>
  <si>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</si>
  <si>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</si>
  <si>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</si>
  <si>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</si>
  <si>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</si>
  <si>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</si>
  <si>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</si>
  <si>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</si>
  <si>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</si>
  <si>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</si>
  <si>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</si>
  <si>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</si>
  <si>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</si>
  <si>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</si>
  <si>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</si>
  <si>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</si>
  <si>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</si>
  <si>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</si>
  <si>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</si>
  <si>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</si>
  <si>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</si>
  <si>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</si>
  <si>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</si>
  <si>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</si>
  <si>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</si>
  <si>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</si>
  <si>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</si>
  <si>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</si>
  <si>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</si>
  <si>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</si>
  <si>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</si>
  <si>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</si>
  <si>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</si>
  <si>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</si>
  <si>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</si>
  <si>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</si>
  <si>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</si>
  <si>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</si>
  <si>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</si>
  <si>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</si>
  <si>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</si>
  <si>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</si>
  <si>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</si>
  <si>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</si>
  <si>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</si>
  <si>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</si>
  <si>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</si>
  <si>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</si>
  <si>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</si>
  <si>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</si>
  <si>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</si>
  <si>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</si>
  <si>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</si>
  <si>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</si>
  <si>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</si>
  <si>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</si>
  <si>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</si>
  <si>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</si>
  <si>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</si>
  <si>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</si>
  <si>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</si>
  <si>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</si>
  <si>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</si>
  <si>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</si>
  <si>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</si>
  <si>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</si>
  <si>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</si>
  <si>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</si>
  <si>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</si>
  <si>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</si>
  <si>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</si>
  <si>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</si>
  <si>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</si>
  <si>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</si>
  <si>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</si>
  <si>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</si>
  <si>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</si>
  <si>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</si>
  <si>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</si>
  <si>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</si>
  <si>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</si>
  <si>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</si>
  <si>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</si>
  <si>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</si>
  <si>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</si>
  <si>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</si>
  <si>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</si>
  <si>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</si>
  <si>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</si>
  <si>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</si>
  <si>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</si>
  <si>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</si>
  <si>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</si>
  <si>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</si>
  <si>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</si>
  <si>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</si>
  <si>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</si>
  <si>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</si>
  <si>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</si>
  <si>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</si>
  <si>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</si>
  <si>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</si>
  <si>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</si>
  <si>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</si>
  <si>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</si>
  <si>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</si>
  <si>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</si>
  <si>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</si>
  <si>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</si>
  <si>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</si>
  <si>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</si>
  <si>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</si>
  <si>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</si>
  <si>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</si>
  <si>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</si>
  <si>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</si>
  <si>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</si>
  <si>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</si>
  <si>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</si>
  <si>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</si>
  <si>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</si>
  <si>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</si>
  <si>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</si>
  <si>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</si>
  <si>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</si>
  <si>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</si>
  <si>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</si>
  <si>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</si>
  <si>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</si>
  <si>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</si>
  <si>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</si>
  <si>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</si>
  <si>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</si>
  <si>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</si>
  <si>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</si>
  <si>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</si>
  <si>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</si>
  <si>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</si>
  <si>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</si>
  <si>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</si>
  <si>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</si>
  <si>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</si>
  <si>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</si>
  <si>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</si>
  <si>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</si>
  <si>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</si>
  <si>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</si>
  <si>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</si>
  <si>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</si>
  <si>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</si>
  <si>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</si>
  <si>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</si>
  <si>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</si>
  <si>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</si>
  <si>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</si>
  <si>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</si>
  <si>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</si>
  <si>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</si>
  <si>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</si>
  <si>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</si>
  <si>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</si>
  <si>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</si>
  <si>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</si>
  <si>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</si>
  <si>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</si>
  <si>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</si>
  <si>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</si>
  <si>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</si>
  <si>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</si>
  <si>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</si>
  <si>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</si>
  <si>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</si>
  <si>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</si>
  <si>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</si>
  <si>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</si>
  <si>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</si>
  <si>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</si>
  <si>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</si>
  <si>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</si>
  <si>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</si>
  <si>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</si>
  <si>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</si>
  <si>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</si>
  <si>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</si>
  <si>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</si>
  <si>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</si>
  <si>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</si>
  <si>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</si>
  <si>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</si>
  <si>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</si>
  <si>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</si>
  <si>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</si>
  <si>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</si>
  <si>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</si>
  <si>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</si>
  <si>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</si>
  <si>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</si>
  <si>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</si>
  <si>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</si>
  <si>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</si>
  <si>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</si>
  <si>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</si>
  <si>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</si>
  <si>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</si>
  <si>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</si>
  <si>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</si>
  <si>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</si>
  <si>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</si>
  <si>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</si>
  <si>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</si>
  <si>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</si>
  <si>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</si>
  <si>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</si>
  <si>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</si>
  <si>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</si>
  <si>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</si>
  <si>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</si>
  <si>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</si>
  <si>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</si>
  <si>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</si>
  <si>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</si>
  <si>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</si>
  <si>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</si>
  <si>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</si>
  <si>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</si>
  <si>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</si>
  <si>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</si>
  <si>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</si>
  <si>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</si>
  <si>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</si>
  <si>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</si>
  <si>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</si>
  <si>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</si>
  <si>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</si>
  <si>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</si>
  <si>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</si>
  <si>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</si>
  <si>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</si>
  <si>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</si>
  <si>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</si>
  <si>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</si>
  <si>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</si>
  <si>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</si>
  <si>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</si>
  <si>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</si>
  <si>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</si>
  <si>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</si>
  <si>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</si>
  <si>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</si>
  <si>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</si>
  <si>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</si>
  <si>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</si>
  <si>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</si>
  <si>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</si>
  <si>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</si>
  <si>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</si>
  <si>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</si>
  <si>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</si>
  <si>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</si>
  <si>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</si>
  <si>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</si>
  <si>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</si>
  <si>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</si>
  <si>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</si>
  <si>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</si>
  <si>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</si>
  <si>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</si>
  <si>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</si>
  <si>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</si>
  <si>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</si>
  <si>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</si>
  <si>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</si>
  <si>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</si>
  <si>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</si>
  <si>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</si>
  <si>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</si>
  <si>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</si>
  <si>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</si>
  <si>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</si>
  <si>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</si>
  <si>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</si>
  <si>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</si>
  <si>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</si>
  <si>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</si>
  <si>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</si>
  <si>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</si>
  <si>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</si>
  <si>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</si>
  <si>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</si>
  <si>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</si>
  <si>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</si>
  <si>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</si>
  <si>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</si>
  <si>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</si>
  <si>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</si>
  <si>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</si>
  <si>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</si>
  <si>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</si>
  <si>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</si>
  <si>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</si>
  <si>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</si>
  <si>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</si>
  <si>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</si>
  <si>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</si>
  <si>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</si>
  <si>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</si>
  <si>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</si>
  <si>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</si>
  <si>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</si>
  <si>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</si>
  <si>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</si>
  <si>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</si>
  <si>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</si>
  <si>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</si>
  <si>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</si>
  <si>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</si>
  <si>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</si>
  <si>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</si>
  <si>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</si>
  <si>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</si>
  <si>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</si>
  <si>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</si>
  <si>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</si>
  <si>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</si>
  <si>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</si>
  <si>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</si>
  <si>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</si>
  <si>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</si>
  <si>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</si>
  <si>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</si>
  <si>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</si>
  <si>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</si>
  <si>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</si>
  <si>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</si>
  <si>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</si>
  <si>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</si>
  <si>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</si>
  <si>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</si>
  <si>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</si>
  <si>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</si>
  <si>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</si>
  <si>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</si>
  <si>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</si>
  <si>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</si>
  <si>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</si>
  <si>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</si>
  <si>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</si>
  <si>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</si>
  <si>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</si>
  <si>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</si>
  <si>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</si>
  <si>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</si>
  <si>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</si>
  <si>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</si>
  <si>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</si>
  <si>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</si>
  <si>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</si>
  <si>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</si>
  <si>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</si>
  <si>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</si>
  <si>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</si>
  <si>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</si>
  <si>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</si>
  <si>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</si>
  <si>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</si>
  <si>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</si>
  <si>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</si>
  <si>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</si>
  <si>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</si>
  <si>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</si>
  <si>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</si>
  <si>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</si>
  <si>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</si>
  <si>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</si>
  <si>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</si>
  <si>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</si>
  <si>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</si>
  <si>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</si>
  <si>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</si>
  <si>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</si>
  <si>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</si>
  <si>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</si>
  <si>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</si>
  <si>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</si>
  <si>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</si>
  <si>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</si>
  <si>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</si>
  <si>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</si>
  <si>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</si>
  <si>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</si>
  <si>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</si>
  <si>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</si>
  <si>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</si>
  <si>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</si>
  <si>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</si>
  <si>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</si>
  <si>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</si>
  <si>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</si>
  <si>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</si>
  <si>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</si>
  <si>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</si>
  <si>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</si>
  <si>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</si>
  <si>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</si>
  <si>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</si>
  <si>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</si>
  <si>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</si>
  <si>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</si>
  <si>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</si>
  <si>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</si>
  <si>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</si>
  <si>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</si>
  <si>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</si>
  <si>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</si>
  <si>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</si>
  <si>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</si>
  <si>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</si>
  <si>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</si>
  <si>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</si>
  <si>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</si>
  <si>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</si>
  <si>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</si>
  <si>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</si>
  <si>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</si>
  <si>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</si>
  <si>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</si>
  <si>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</si>
  <si>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</si>
  <si>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</si>
  <si>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</si>
  <si>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</si>
  <si>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</si>
  <si>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</si>
  <si>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</si>
  <si>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</si>
  <si>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</si>
  <si>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</si>
  <si>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</si>
  <si>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</si>
  <si>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</si>
  <si>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</si>
  <si>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</si>
  <si>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</si>
  <si>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</si>
  <si>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</si>
  <si>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</si>
  <si>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</si>
  <si>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</si>
  <si>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</si>
  <si>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</si>
  <si>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</si>
  <si>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</si>
  <si>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</si>
  <si>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</si>
  <si>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</si>
  <si>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</si>
  <si>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</si>
  <si>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</si>
  <si>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</si>
  <si>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</si>
  <si>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</si>
  <si>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</si>
  <si>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</si>
  <si>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</si>
  <si>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</si>
  <si>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</si>
  <si>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</si>
  <si>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</si>
  <si>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</si>
  <si>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</si>
  <si>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</si>
  <si>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</si>
  <si>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</si>
  <si>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</si>
  <si>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</si>
  <si>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</si>
  <si>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</si>
  <si>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</si>
  <si>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</si>
  <si>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</si>
  <si>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</si>
  <si>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</si>
  <si>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</si>
  <si>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</si>
  <si>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</si>
  <si>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</si>
  <si>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</si>
  <si>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</si>
  <si>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</si>
  <si>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</si>
  <si>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</si>
  <si>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</si>
  <si>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</si>
  <si>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</si>
  <si>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</si>
  <si>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</si>
  <si>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</si>
  <si>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</si>
  <si>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</si>
  <si>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</si>
  <si>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</si>
  <si>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</si>
  <si>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</si>
  <si>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</si>
  <si>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</si>
  <si>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</si>
  <si>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</si>
  <si>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</si>
  <si>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</si>
  <si>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</si>
  <si>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</si>
  <si>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</si>
  <si>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</si>
  <si>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</si>
  <si>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</si>
  <si>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</si>
  <si>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</si>
  <si>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</si>
  <si>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</si>
  <si>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</si>
  <si>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</si>
  <si>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</si>
  <si>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</si>
  <si>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</si>
  <si>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</si>
  <si>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</si>
  <si>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</si>
  <si>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</si>
  <si>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</si>
  <si>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</si>
  <si>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</si>
  <si>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</si>
  <si>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</si>
  <si>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</si>
  <si>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</si>
  <si>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</si>
  <si>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</si>
  <si>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</si>
  <si>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</si>
  <si>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</si>
  <si>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</si>
  <si>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</si>
  <si>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</si>
  <si>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</si>
  <si>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</si>
  <si>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</si>
  <si>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</si>
  <si>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</si>
  <si>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</si>
  <si>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</si>
  <si>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</si>
  <si>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</si>
  <si>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</si>
  <si>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</si>
  <si>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</si>
  <si>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</si>
  <si>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</si>
  <si>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</si>
  <si>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</si>
  <si>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</si>
  <si>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</si>
  <si>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</si>
  <si>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</si>
  <si>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</si>
  <si>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</si>
  <si>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</si>
  <si>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</si>
  <si>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</si>
  <si>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</si>
  <si>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</si>
  <si>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</si>
  <si>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</si>
  <si>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</si>
  <si>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</si>
  <si>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</si>
  <si>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</si>
  <si>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</si>
  <si>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</si>
  <si>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</si>
  <si>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</si>
  <si>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</si>
  <si>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</si>
  <si>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</si>
  <si>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</si>
  <si>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</si>
  <si>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</si>
  <si>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</si>
  <si>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</si>
  <si>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</si>
  <si>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</si>
  <si>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</si>
  <si>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</si>
  <si>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</si>
  <si>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</si>
  <si>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</si>
  <si>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</si>
  <si>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</si>
  <si>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</si>
  <si>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</si>
  <si>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</si>
  <si>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</si>
  <si>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</si>
  <si>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</si>
  <si>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</si>
  <si>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</si>
  <si>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</si>
  <si>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</si>
  <si>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</si>
  <si>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</si>
  <si>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</si>
  <si>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</si>
  <si>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</si>
  <si>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</si>
  <si>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</si>
  <si>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</si>
  <si>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</si>
  <si>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</si>
  <si>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</si>
  <si>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</si>
  <si>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</si>
  <si>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</si>
  <si>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</si>
  <si>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</si>
  <si>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</si>
  <si>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</si>
  <si>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</si>
  <si>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</si>
  <si>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</si>
  <si>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</si>
  <si>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</si>
  <si>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</si>
  <si>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</si>
  <si>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</si>
  <si>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</si>
  <si>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</si>
  <si>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</si>
  <si>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</si>
  <si>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</si>
  <si>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</si>
  <si>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</si>
  <si>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</si>
  <si>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</si>
  <si>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</si>
  <si>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</si>
  <si>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</si>
  <si>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</si>
  <si>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</si>
  <si>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</si>
  <si>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</si>
  <si>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</si>
  <si>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</si>
  <si>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</si>
  <si>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</si>
  <si>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</si>
  <si>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</si>
  <si>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</si>
  <si>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</si>
  <si>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</si>
  <si>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</si>
  <si>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</si>
  <si>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</si>
  <si>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</si>
  <si>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</si>
  <si>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</si>
  <si>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</si>
  <si>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</si>
  <si>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</si>
  <si>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</si>
  <si>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</si>
  <si>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</si>
  <si>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</si>
  <si>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</si>
  <si>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</si>
  <si>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</si>
  <si>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</si>
  <si>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</si>
  <si>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</si>
  <si>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</si>
  <si>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</si>
  <si>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</si>
  <si>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</si>
  <si>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</si>
  <si>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</si>
  <si>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</si>
  <si>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</si>
  <si>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</si>
  <si>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</si>
  <si>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</si>
  <si>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</si>
  <si>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</si>
  <si>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</si>
  <si>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</si>
  <si>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</si>
  <si>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</si>
  <si>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</si>
  <si>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</si>
  <si>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</si>
  <si>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</si>
  <si>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</si>
  <si>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</si>
  <si>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</si>
  <si>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</si>
  <si>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</si>
  <si>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</si>
  <si>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</si>
  <si>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</si>
  <si>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</si>
  <si>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</si>
  <si>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</si>
  <si>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</si>
  <si>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</si>
  <si>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</si>
  <si>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</si>
  <si>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</si>
  <si>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</si>
  <si>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</si>
  <si>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</si>
  <si>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</si>
  <si>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</si>
  <si>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</si>
  <si>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</si>
  <si>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</si>
  <si>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</si>
  <si>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</si>
  <si>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</si>
  <si>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</si>
  <si>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</si>
  <si>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</si>
  <si>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</si>
  <si>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</si>
  <si>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</si>
  <si>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</si>
  <si>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</si>
  <si>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</si>
  <si>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</si>
  <si>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</si>
  <si>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</si>
  <si>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</si>
  <si>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</si>
  <si>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</si>
  <si>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</si>
  <si>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</si>
  <si>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</si>
  <si>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</si>
  <si>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</si>
  <si>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</si>
  <si>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</si>
  <si>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</si>
  <si>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</si>
  <si>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</si>
  <si>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</si>
  <si>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</si>
  <si>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</si>
  <si>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</si>
  <si>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</si>
  <si>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</si>
  <si>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</si>
  <si>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</si>
  <si>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</si>
  <si>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</si>
  <si>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</si>
  <si>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</si>
  <si>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</si>
  <si>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</si>
  <si>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</si>
  <si>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</si>
  <si>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</si>
  <si>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</si>
  <si>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</si>
  <si>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</si>
  <si>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</si>
  <si>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</si>
  <si>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</si>
  <si>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</si>
  <si>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</si>
  <si>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</si>
  <si>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</si>
  <si>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</si>
  <si>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</si>
  <si>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</si>
  <si>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</si>
  <si>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</si>
  <si>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</si>
  <si>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</si>
  <si>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</si>
  <si>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</si>
  <si>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</si>
  <si>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</si>
  <si>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</si>
  <si>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</si>
  <si>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</si>
  <si>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</si>
  <si>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</si>
  <si>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</si>
  <si>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</si>
  <si>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</si>
  <si>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</si>
  <si>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</si>
  <si>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</si>
  <si>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</si>
  <si>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</si>
  <si>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</si>
  <si>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</si>
  <si>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</si>
  <si>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</si>
  <si>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</si>
  <si>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</si>
  <si>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</si>
  <si>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</si>
  <si>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</si>
  <si>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</si>
  <si>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</si>
  <si>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</si>
  <si>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</si>
  <si>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</si>
  <si>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</si>
  <si>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</si>
  <si>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</si>
  <si>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</si>
  <si>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</si>
  <si>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</si>
  <si>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</si>
  <si>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</si>
  <si>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</si>
  <si>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</si>
  <si>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</si>
  <si>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</si>
  <si>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</si>
  <si>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</si>
  <si>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</si>
  <si>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</si>
  <si>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</si>
  <si>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</si>
  <si>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</si>
  <si>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</si>
  <si>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</si>
  <si>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</si>
  <si>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</si>
  <si>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</si>
  <si>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</si>
  <si>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</si>
  <si>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</si>
  <si>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</si>
  <si>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</si>
  <si>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</si>
  <si>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</si>
  <si>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</si>
  <si>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</si>
  <si>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</si>
  <si>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</si>
  <si>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</si>
  <si>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</si>
  <si>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</si>
  <si>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</si>
  <si>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</si>
  <si>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</si>
  <si>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</si>
  <si>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</si>
  <si>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</si>
  <si>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</si>
  <si>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</si>
  <si>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</si>
  <si>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</si>
  <si>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</si>
  <si>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</si>
  <si>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</si>
  <si>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</si>
  <si>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</si>
  <si>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</si>
  <si>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</si>
  <si>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</si>
  <si>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</si>
  <si>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</si>
  <si>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</si>
  <si>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</si>
  <si>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</si>
  <si>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</si>
  <si>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</si>
  <si>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</si>
  <si>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</si>
  <si>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</si>
  <si>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</si>
  <si>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</si>
  <si>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</si>
  <si>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</si>
  <si>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</si>
  <si>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</si>
  <si>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</si>
  <si>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</si>
  <si>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</si>
  <si>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</si>
  <si>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</si>
  <si>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</si>
  <si>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</si>
  <si>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</si>
  <si>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</si>
  <si>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</si>
  <si>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</si>
  <si>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</si>
  <si>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</si>
  <si>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</si>
  <si>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</si>
  <si>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</si>
  <si>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</si>
  <si>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</si>
  <si>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</si>
  <si>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</si>
  <si>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</si>
  <si>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</si>
  <si>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</si>
  <si>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</si>
  <si>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</si>
  <si>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</si>
  <si>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</si>
  <si>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</si>
  <si>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</si>
  <si>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</si>
  <si>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</si>
  <si>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</si>
  <si>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</si>
  <si>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</si>
  <si>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</si>
  <si>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</si>
  <si>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</si>
  <si>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</si>
  <si>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</si>
  <si>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</si>
  <si>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</si>
  <si>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</si>
  <si>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</si>
  <si>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</si>
  <si>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</si>
  <si>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</si>
  <si>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</si>
  <si>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</si>
  <si>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</si>
  <si>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</si>
  <si>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</si>
  <si>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</si>
  <si>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</si>
  <si>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</si>
  <si>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</si>
  <si>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</si>
  <si>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</si>
  <si>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</si>
  <si>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</si>
  <si>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</si>
  <si>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</si>
  <si>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</si>
  <si>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</si>
  <si>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</si>
  <si>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</si>
  <si>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</si>
  <si>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</si>
  <si>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</si>
  <si>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</si>
  <si>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</si>
  <si>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</si>
  <si>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</si>
  <si>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</si>
  <si>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</si>
  <si>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</si>
  <si>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</si>
  <si>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</si>
  <si>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</si>
  <si>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</si>
  <si>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</si>
  <si>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</si>
  <si>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</si>
  <si>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</si>
  <si>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</si>
  <si>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</si>
  <si>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</si>
  <si>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</si>
  <si>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</si>
  <si>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</si>
  <si>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</si>
  <si>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</si>
  <si>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</si>
  <si>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</si>
  <si>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</si>
  <si>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</si>
  <si>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</si>
  <si>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</si>
  <si>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</si>
  <si>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</si>
  <si>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</si>
  <si>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</si>
  <si>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</si>
  <si>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</si>
  <si>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</si>
  <si>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</si>
  <si>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</si>
  <si>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</si>
  <si>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</si>
  <si>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</si>
  <si>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</si>
  <si>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</si>
  <si>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</si>
  <si>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</si>
  <si>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</si>
  <si>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</si>
  <si>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</si>
  <si>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</si>
  <si>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</si>
  <si>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</si>
  <si>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</si>
  <si>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</si>
  <si>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</si>
  <si>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</si>
  <si>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</si>
  <si>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</si>
  <si>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</si>
  <si>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</si>
  <si>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</si>
  <si>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</si>
  <si>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</si>
  <si>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</si>
  <si>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</si>
  <si>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</si>
  <si>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</si>
  <si>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</si>
  <si>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</si>
  <si>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</si>
  <si>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</si>
  <si>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</si>
  <si>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</si>
  <si>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</si>
  <si>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</si>
  <si>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</si>
  <si>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</si>
  <si>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</si>
  <si>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</si>
  <si>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</si>
  <si>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</si>
  <si>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</si>
  <si>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</si>
  <si>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</si>
  <si>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</si>
  <si>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</si>
  <si>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</si>
  <si>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</si>
  <si>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</si>
  <si>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</si>
  <si>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</si>
  <si>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</si>
  <si>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</si>
  <si>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</si>
  <si>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</si>
  <si>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</si>
  <si>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</si>
  <si>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</si>
  <si>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</si>
  <si>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</si>
  <si>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</si>
  <si>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</si>
  <si>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</si>
  <si>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</si>
  <si>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</si>
  <si>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</si>
  <si>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</si>
  <si>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</si>
  <si>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</si>
  <si>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</si>
  <si>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</si>
  <si>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</si>
  <si>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</si>
  <si>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</si>
  <si>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</si>
  <si>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</si>
  <si>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</si>
  <si>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</si>
  <si>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</si>
  <si>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</si>
  <si>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</si>
  <si>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</si>
  <si>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</si>
  <si>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</si>
  <si>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</si>
  <si>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</si>
  <si>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</si>
  <si>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</si>
  <si>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</si>
  <si>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</si>
  <si>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</si>
  <si>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</si>
  <si>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</si>
  <si>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</si>
  <si>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</si>
  <si>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</si>
  <si>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</si>
  <si>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</si>
  <si>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</si>
  <si>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</si>
  <si>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</si>
  <si>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</si>
  <si>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</si>
  <si>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</si>
  <si>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</si>
  <si>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</si>
  <si>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</si>
  <si>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</si>
  <si>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</si>
  <si>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</si>
  <si>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</si>
  <si>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</si>
  <si>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</si>
  <si>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</si>
  <si>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</si>
  <si>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</si>
  <si>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</si>
  <si>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</si>
  <si>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</si>
  <si>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</si>
  <si>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</si>
  <si>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</si>
  <si>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</si>
  <si>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</si>
  <si>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</si>
  <si>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</si>
  <si>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</si>
  <si>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</si>
  <si>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</si>
  <si>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</si>
  <si>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</si>
  <si>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</si>
  <si>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</si>
  <si>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</si>
  <si>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</si>
  <si>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</si>
  <si>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</si>
  <si>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</si>
  <si>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</si>
  <si>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</si>
  <si>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</si>
  <si>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</si>
  <si>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</si>
  <si>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</si>
  <si>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</si>
  <si>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</si>
  <si>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</si>
  <si>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</si>
  <si>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</si>
  <si>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</si>
  <si>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</si>
  <si>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</si>
  <si>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</si>
  <si>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</si>
  <si>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</si>
  <si>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</si>
  <si>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</si>
  <si>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</si>
  <si>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</si>
  <si>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</si>
  <si>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</si>
  <si>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</si>
  <si>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</si>
  <si>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</si>
  <si>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</si>
  <si>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</si>
  <si>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</si>
  <si>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</si>
  <si>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</si>
  <si>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</si>
  <si>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</si>
  <si>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</si>
  <si>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</si>
  <si>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</si>
  <si>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</si>
  <si>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</si>
  <si>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</si>
  <si>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</si>
  <si>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</si>
  <si>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</si>
  <si>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</si>
  <si>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</si>
  <si>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</si>
  <si>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</si>
  <si>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</si>
  <si>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</si>
  <si>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</si>
  <si>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</si>
  <si>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</si>
  <si>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</si>
  <si>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</si>
  <si>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</si>
  <si>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</si>
  <si>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</si>
  <si>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</si>
  <si>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</si>
  <si>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</si>
  <si>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</si>
  <si>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</si>
  <si>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</si>
  <si>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</si>
  <si>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</si>
  <si>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</si>
  <si>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</si>
  <si>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</si>
  <si>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</si>
  <si>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</si>
  <si>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</si>
  <si>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</si>
  <si>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</si>
  <si>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</si>
  <si>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</si>
  <si>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</si>
  <si>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</si>
  <si>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</si>
  <si>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</si>
  <si>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</si>
  <si>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</si>
  <si>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</si>
  <si>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</si>
  <si>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</si>
  <si>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</si>
  <si>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</si>
  <si>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</si>
  <si>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</si>
  <si>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</si>
  <si>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</si>
  <si>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</si>
  <si>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</si>
  <si>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</si>
  <si>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</si>
  <si>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</si>
  <si>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</si>
  <si>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</si>
  <si>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</si>
  <si>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</si>
  <si>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</si>
  <si>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</si>
  <si>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</si>
  <si>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</si>
  <si>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</si>
  <si>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</si>
  <si>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</si>
  <si>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</si>
  <si>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</si>
  <si>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</si>
  <si>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</si>
  <si>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</si>
  <si>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</si>
  <si>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</si>
  <si>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</si>
  <si>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</si>
  <si>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</si>
  <si>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</si>
  <si>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</si>
  <si>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</si>
  <si>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</si>
  <si>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</si>
  <si>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</si>
  <si>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</si>
  <si>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</si>
  <si>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</si>
  <si>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</si>
  <si>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</si>
  <si>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</si>
  <si>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</si>
  <si>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</si>
  <si>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</si>
  <si>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</si>
  <si>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</si>
  <si>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</si>
  <si>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</si>
  <si>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</si>
  <si>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</si>
  <si>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</si>
  <si>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</si>
  <si>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</si>
  <si>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</si>
  <si>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</si>
  <si>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</si>
  <si>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</si>
  <si>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</si>
  <si>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</si>
  <si>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</si>
  <si>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</si>
  <si>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</si>
  <si>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</si>
  <si>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</si>
  <si>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</si>
  <si>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</si>
  <si>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</si>
  <si>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</si>
  <si>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</si>
  <si>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</si>
  <si>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</si>
  <si>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</si>
  <si>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</si>
  <si>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</si>
  <si>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</si>
  <si>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</si>
  <si>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</si>
  <si>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</si>
  <si>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</si>
  <si>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</si>
  <si>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</si>
  <si>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</si>
  <si>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</si>
  <si>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</si>
  <si>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</si>
  <si>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</si>
  <si>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</si>
  <si>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</si>
  <si>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</si>
  <si>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</si>
  <si>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</si>
  <si>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</si>
  <si>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</si>
  <si>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</si>
  <si>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</si>
  <si>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</si>
  <si>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</si>
  <si>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</si>
  <si>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</si>
  <si>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</si>
  <si>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</si>
  <si>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</si>
  <si>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</si>
  <si>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</si>
  <si>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</si>
  <si>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</si>
  <si>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</si>
  <si>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</si>
  <si>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</si>
  <si>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</si>
  <si>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</si>
  <si>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</si>
  <si>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</si>
  <si>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</si>
  <si>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</si>
  <si>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</si>
  <si>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</si>
  <si>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</si>
  <si>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</si>
  <si>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</si>
  <si>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</si>
  <si>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</si>
  <si>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</si>
  <si>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</si>
  <si>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</si>
  <si>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</si>
  <si>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</si>
  <si>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</si>
  <si>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</si>
  <si>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</si>
  <si>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</si>
  <si>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</si>
  <si>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</si>
  <si>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</si>
  <si>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</si>
  <si>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</si>
  <si>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</si>
  <si>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</si>
  <si>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</si>
  <si>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</si>
  <si>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</si>
  <si>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</si>
  <si>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</si>
  <si>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</si>
  <si>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</si>
  <si>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</si>
  <si>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</si>
  <si>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</si>
  <si>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</si>
  <si>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</si>
  <si>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</si>
  <si>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</si>
  <si>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</si>
  <si>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</si>
  <si>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</si>
  <si>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</si>
  <si>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</si>
  <si>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</si>
  <si>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</si>
  <si>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</si>
  <si>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</si>
  <si>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</si>
  <si>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</si>
  <si>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</si>
  <si>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</si>
  <si>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</si>
  <si>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</si>
  <si>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</si>
  <si>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</si>
  <si>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</si>
  <si>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</si>
  <si>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</si>
  <si>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</si>
  <si>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</si>
  <si>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</si>
  <si>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</si>
  <si>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</si>
  <si>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</si>
  <si>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</si>
  <si>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</si>
  <si>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</si>
  <si>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</si>
  <si>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</si>
  <si>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</si>
  <si>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</si>
  <si>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</si>
  <si>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</si>
  <si>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</si>
  <si>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</si>
  <si>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</si>
  <si>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</si>
  <si>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</si>
  <si>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</si>
  <si>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</si>
  <si>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</si>
  <si>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</si>
  <si>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</si>
  <si>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</si>
  <si>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</si>
  <si>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</si>
  <si>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</si>
  <si>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</si>
  <si>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</si>
  <si>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</si>
  <si>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</si>
  <si>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</si>
  <si>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</si>
  <si>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</si>
  <si>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</si>
  <si>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</si>
  <si>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</si>
  <si>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</si>
  <si>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</si>
  <si>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</si>
  <si>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</si>
  <si>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</si>
  <si>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</si>
  <si>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</si>
  <si>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</si>
  <si>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</si>
  <si>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</si>
  <si>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</si>
  <si>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</si>
  <si>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</si>
  <si>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</si>
  <si>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</si>
  <si>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</si>
  <si>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</si>
  <si>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</si>
  <si>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</si>
  <si>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</si>
  <si>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</si>
  <si>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</si>
  <si>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</si>
  <si>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</si>
  <si>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</si>
  <si>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</si>
  <si>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</si>
  <si>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</si>
  <si>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</si>
  <si>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</si>
  <si>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</si>
  <si>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</si>
  <si>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</si>
  <si>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</si>
  <si>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</si>
  <si>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</si>
  <si>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</si>
  <si>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</si>
  <si>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</si>
  <si>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</si>
  <si>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</si>
  <si>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</si>
  <si>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</si>
  <si>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</si>
  <si>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</si>
  <si>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</si>
  <si>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</si>
  <si>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</si>
  <si>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</si>
  <si>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</si>
  <si>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</si>
  <si>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</si>
  <si>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</si>
  <si>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</si>
  <si>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</si>
  <si>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</si>
  <si>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</si>
  <si>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</si>
  <si>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</si>
  <si>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</si>
  <si>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</si>
  <si>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</si>
  <si>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</si>
  <si>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</si>
  <si>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</si>
  <si>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</si>
  <si>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</si>
  <si>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</si>
  <si>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</si>
  <si>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</si>
  <si>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</si>
  <si>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</si>
  <si>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</si>
  <si>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</si>
  <si>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</si>
  <si>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</si>
  <si>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</si>
  <si>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</si>
  <si>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</si>
  <si>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</si>
  <si>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</si>
  <si>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</si>
  <si>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</si>
  <si>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</si>
  <si>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</si>
  <si>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</si>
  <si>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</si>
  <si>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</si>
  <si>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</si>
  <si>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</si>
  <si>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</si>
  <si>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</si>
  <si>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</si>
  <si>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</si>
  <si>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</si>
  <si>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</si>
  <si>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</si>
  <si>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</si>
  <si>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</si>
  <si>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</si>
  <si>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</si>
  <si>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</si>
  <si>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</si>
  <si>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</si>
  <si>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</si>
  <si>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</si>
  <si>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</si>
  <si>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</si>
  <si>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</si>
  <si>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</si>
  <si>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</si>
  <si>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</si>
  <si>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</si>
  <si>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</si>
  <si>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</si>
  <si>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</si>
  <si>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</si>
  <si>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</si>
  <si>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</si>
  <si>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</si>
  <si>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</si>
  <si>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</si>
  <si>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</si>
  <si>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</si>
  <si>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</si>
  <si>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</si>
  <si>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</si>
  <si>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</si>
  <si>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</si>
  <si>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</si>
  <si>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</si>
  <si>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</si>
  <si>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</si>
  <si>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</si>
  <si>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</si>
  <si>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</si>
  <si>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</si>
  <si>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</si>
  <si>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</si>
  <si>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</si>
  <si>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</si>
  <si>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</si>
  <si>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</si>
  <si>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</si>
  <si>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</si>
  <si>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</si>
  <si>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</si>
  <si>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</si>
  <si>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</si>
  <si>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</si>
  <si>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</si>
  <si>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</si>
  <si>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</si>
  <si>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</si>
  <si>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</si>
  <si>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</si>
  <si>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</si>
  <si>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</si>
  <si>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</si>
  <si>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</si>
  <si>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</si>
  <si>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</si>
  <si>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</si>
  <si>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</si>
  <si>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</si>
  <si>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</si>
  <si>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</si>
  <si>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</si>
  <si>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</si>
  <si>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</si>
  <si>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</si>
  <si>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</si>
  <si>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</si>
  <si>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</si>
  <si>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</si>
  <si>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</si>
  <si>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</si>
  <si>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</si>
  <si>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</si>
  <si>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</si>
  <si>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</si>
  <si>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</si>
  <si>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</si>
  <si>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</si>
  <si>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</si>
  <si>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</si>
  <si>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</si>
  <si>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</si>
  <si>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</si>
  <si>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</si>
  <si>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</si>
  <si>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</si>
  <si>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</si>
  <si>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</si>
  <si>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</si>
  <si>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</si>
  <si>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</si>
  <si>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</si>
  <si>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</si>
  <si>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</si>
  <si>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</si>
  <si>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</si>
  <si>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</si>
  <si>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</si>
  <si>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</si>
  <si>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</si>
  <si>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</si>
  <si>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</si>
  <si>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</si>
  <si>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</si>
  <si>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</si>
  <si>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</si>
  <si>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</si>
  <si>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</si>
  <si>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</si>
  <si>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</si>
  <si>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</si>
  <si>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</si>
  <si>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</si>
  <si>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</si>
  <si>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</si>
  <si>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</si>
  <si>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</si>
  <si>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</si>
  <si>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</si>
  <si>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</si>
  <si>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</si>
  <si>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</si>
  <si>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</si>
  <si>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</si>
  <si>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</si>
  <si>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</si>
  <si>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</si>
  <si>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</si>
  <si>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</si>
  <si>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</si>
  <si>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</si>
  <si>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</si>
  <si>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</si>
  <si>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</si>
  <si>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</si>
  <si>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</si>
  <si>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</si>
  <si>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</si>
  <si>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</si>
  <si>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</si>
  <si>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</si>
  <si>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</si>
  <si>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</si>
  <si>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</si>
  <si>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</si>
  <si>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</si>
  <si>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</si>
  <si>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</si>
  <si>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</si>
  <si>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</si>
  <si>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</si>
  <si>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</si>
  <si>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</si>
  <si>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</si>
  <si>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</si>
  <si>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</si>
  <si>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</si>
  <si>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</si>
  <si>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</si>
  <si>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</si>
  <si>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</si>
  <si>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</si>
  <si>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</si>
  <si>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</si>
  <si>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</si>
  <si>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</si>
  <si>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</si>
  <si>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</si>
  <si>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</si>
  <si>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</si>
  <si>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</si>
  <si>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</si>
  <si>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</si>
  <si>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</si>
  <si>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</si>
  <si>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</si>
  <si>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</si>
  <si>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</si>
  <si>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</si>
  <si>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</si>
  <si>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</si>
  <si>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</si>
  <si>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</si>
  <si>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</si>
  <si>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</si>
  <si>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</si>
  <si>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</si>
  <si>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</si>
  <si>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</si>
  <si>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</si>
  <si>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</si>
  <si>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</si>
  <si>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</si>
  <si>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</si>
  <si>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</si>
  <si>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</si>
  <si>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</si>
  <si>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</si>
  <si>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</si>
  <si>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</si>
  <si>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</si>
  <si>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</si>
  <si>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</si>
  <si>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</si>
  <si>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</si>
  <si>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</si>
  <si>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</si>
  <si>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</si>
  <si>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</si>
  <si>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</si>
  <si>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</si>
  <si>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</si>
  <si>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</si>
  <si>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</si>
  <si>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</si>
  <si>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</si>
  <si>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</si>
  <si>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</si>
  <si>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</si>
  <si>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</si>
  <si>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</si>
  <si>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</si>
  <si>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</si>
  <si>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</si>
  <si>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</si>
  <si>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</si>
  <si>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</si>
  <si>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</si>
  <si>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</si>
  <si>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</si>
  <si>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</si>
  <si>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</si>
  <si>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</si>
  <si>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</si>
  <si>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</si>
  <si>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</si>
  <si>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</si>
  <si>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</si>
  <si>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</si>
  <si>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</si>
  <si>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</si>
  <si>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</si>
  <si>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</si>
  <si>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</si>
  <si>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</si>
  <si>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</si>
  <si>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</si>
  <si>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</si>
  <si>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</si>
  <si>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</si>
  <si>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</si>
  <si>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</si>
  <si>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</si>
  <si>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</si>
  <si>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</si>
  <si>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</si>
  <si>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</si>
  <si>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</si>
  <si>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</si>
  <si>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</si>
  <si>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</si>
  <si>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</si>
  <si>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</si>
  <si>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</si>
  <si>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</si>
  <si>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</si>
  <si>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</si>
  <si>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</si>
  <si>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</si>
  <si>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</si>
  <si>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</si>
  <si>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</si>
  <si>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</si>
  <si>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</si>
  <si>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</si>
  <si>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</si>
  <si>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</si>
  <si>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</si>
  <si>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</si>
  <si>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</si>
  <si>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</si>
  <si>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</si>
  <si>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</si>
  <si>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</si>
  <si>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</si>
  <si>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</si>
  <si>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</si>
  <si>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</si>
  <si>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</si>
  <si>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</si>
  <si>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</si>
  <si>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</si>
  <si>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</si>
  <si>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</si>
  <si>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</si>
  <si>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</si>
  <si>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</si>
  <si>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</si>
  <si>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</si>
  <si>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</si>
  <si>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</si>
  <si>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</si>
  <si>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</si>
  <si>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</si>
  <si>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</si>
  <si>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</si>
  <si>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</si>
  <si>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</si>
  <si>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</si>
  <si>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</si>
  <si>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</si>
  <si>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</si>
  <si>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</si>
  <si>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</si>
  <si>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</si>
  <si>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</si>
  <si>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</si>
  <si>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</si>
  <si>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</si>
  <si>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</si>
  <si>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</si>
  <si>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</si>
  <si>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</si>
  <si>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</si>
  <si>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</si>
  <si>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</si>
  <si>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</si>
  <si>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</si>
  <si>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</si>
  <si>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</si>
  <si>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</si>
  <si>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</si>
  <si>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</si>
  <si>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</si>
  <si>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</si>
  <si>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</si>
  <si>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</si>
  <si>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</si>
  <si>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</si>
  <si>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</si>
  <si>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</si>
  <si>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</si>
  <si>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</si>
  <si>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</si>
  <si>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</si>
  <si>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</si>
  <si>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</si>
  <si>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</si>
  <si>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</si>
  <si>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</si>
  <si>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</si>
  <si>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</si>
  <si>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</si>
  <si>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</si>
  <si>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</si>
  <si>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</si>
  <si>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</si>
  <si>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</si>
  <si>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</si>
  <si>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</si>
  <si>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</si>
  <si>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</si>
  <si>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</si>
  <si>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</si>
  <si>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</si>
  <si>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</si>
  <si>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</si>
  <si>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</si>
  <si>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</si>
  <si>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</si>
  <si>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</si>
  <si>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</si>
  <si>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</si>
  <si>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</si>
  <si>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</si>
  <si>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</si>
  <si>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</si>
  <si>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</si>
  <si>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</si>
  <si>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</si>
  <si>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</si>
  <si>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</si>
  <si>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</si>
  <si>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</si>
  <si>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</si>
  <si>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</si>
  <si>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</si>
  <si>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</si>
  <si>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</si>
  <si>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</si>
  <si>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</si>
  <si>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</si>
  <si>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</si>
  <si>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</si>
  <si>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</si>
  <si>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</si>
  <si>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</si>
  <si>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</si>
  <si>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</si>
  <si>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</si>
  <si>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</si>
  <si>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</si>
  <si>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</si>
  <si>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</si>
  <si>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</si>
  <si>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</si>
  <si>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</si>
  <si>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</si>
  <si>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</si>
  <si>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</si>
  <si>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</si>
  <si>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</si>
  <si>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</si>
  <si>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</si>
  <si>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</si>
  <si>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</si>
  <si>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</si>
  <si>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</si>
  <si>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</si>
  <si>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</si>
  <si>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</si>
  <si>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</si>
  <si>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</si>
  <si>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</si>
  <si>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</si>
  <si>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</si>
  <si>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</si>
  <si>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</si>
  <si>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</si>
  <si>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</si>
  <si>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</si>
  <si>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</si>
  <si>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</si>
  <si>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</si>
  <si>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</si>
  <si>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</si>
  <si>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</si>
  <si>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</si>
  <si>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</si>
  <si>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</si>
  <si>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</si>
  <si>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</si>
  <si>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</si>
  <si>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</si>
  <si>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</si>
  <si>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</si>
  <si>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</si>
  <si>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</si>
  <si>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</si>
  <si>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</si>
  <si>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</si>
  <si>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</si>
  <si>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</si>
  <si>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</si>
  <si>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</si>
  <si>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</si>
  <si>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</si>
  <si>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</si>
  <si>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</si>
  <si>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</si>
  <si>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</si>
  <si>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</si>
  <si>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</si>
  <si>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</si>
  <si>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</si>
  <si>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</si>
  <si>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</si>
  <si>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</si>
  <si>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</si>
  <si>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</si>
  <si>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</si>
  <si>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</si>
  <si>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</si>
  <si>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</si>
  <si>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</si>
  <si>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</si>
  <si>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</si>
  <si>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</si>
  <si>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</si>
  <si>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</si>
  <si>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</si>
  <si>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</si>
  <si>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</si>
  <si>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</si>
  <si>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</si>
  <si>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</si>
  <si>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</si>
  <si>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</si>
  <si>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</si>
  <si>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</si>
  <si>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</si>
  <si>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</si>
  <si>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</si>
  <si>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</si>
  <si>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</si>
  <si>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</si>
  <si>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</si>
  <si>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</si>
  <si>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</si>
  <si>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</si>
  <si>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</si>
  <si>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</si>
  <si>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</si>
  <si>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</si>
  <si>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</si>
  <si>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</si>
  <si>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</si>
  <si>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</si>
  <si>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</si>
  <si>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</si>
  <si>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</si>
  <si>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</si>
  <si>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</si>
  <si>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</si>
  <si>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</si>
  <si>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</si>
  <si>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</si>
  <si>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</si>
  <si>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</si>
  <si>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</si>
  <si>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</si>
  <si>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</si>
  <si>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</si>
  <si>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</si>
  <si>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</si>
  <si>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</si>
  <si>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</si>
  <si>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</si>
  <si>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</si>
  <si>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</si>
  <si>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</si>
  <si>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</si>
  <si>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</si>
  <si>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</si>
  <si>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</si>
  <si>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</si>
  <si>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</si>
  <si>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</si>
  <si>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</si>
  <si>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</si>
  <si>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</si>
  <si>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</si>
  <si>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</si>
  <si>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</si>
  <si>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</si>
  <si>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</si>
  <si>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</si>
  <si>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</si>
  <si>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</si>
  <si>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</si>
  <si>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</si>
  <si>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</si>
  <si>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</si>
  <si>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</si>
  <si>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</si>
  <si>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</si>
  <si>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</si>
  <si>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</si>
  <si>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</si>
  <si>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</si>
  <si>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</si>
  <si>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</si>
  <si>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</si>
  <si>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</si>
  <si>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</si>
  <si>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</si>
  <si>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</si>
  <si>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</si>
  <si>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</si>
  <si>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</si>
  <si>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</si>
  <si>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</si>
  <si>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</si>
  <si>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</si>
  <si>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</si>
  <si>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</si>
  <si>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</si>
  <si>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</si>
  <si>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</si>
  <si>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</si>
  <si>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</si>
  <si>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</si>
  <si>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</si>
  <si>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</si>
  <si>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</si>
  <si>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</si>
  <si>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</si>
  <si>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</si>
  <si>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</si>
  <si>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</si>
  <si>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</si>
  <si>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</si>
  <si>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</si>
  <si>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</si>
  <si>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</si>
  <si>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</si>
  <si>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</si>
  <si>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</si>
  <si>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</si>
  <si>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</si>
  <si>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</si>
  <si>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</si>
  <si>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</si>
  <si>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</si>
  <si>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</si>
  <si>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</si>
  <si>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</si>
  <si>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</si>
  <si>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</si>
  <si>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</si>
  <si>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</si>
  <si>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</si>
  <si>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</si>
  <si>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</si>
  <si>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</si>
  <si>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</si>
  <si>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</si>
  <si>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</si>
  <si>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</si>
  <si>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</si>
  <si>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</si>
  <si>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</si>
  <si>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</si>
  <si>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</si>
  <si>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</si>
  <si>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</si>
  <si>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</si>
  <si>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</si>
  <si>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</si>
  <si>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</si>
  <si>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</si>
  <si>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</si>
  <si>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</si>
  <si>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</si>
  <si>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</si>
  <si>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</si>
  <si>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</si>
  <si>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</si>
  <si>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</si>
  <si>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</si>
  <si>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</si>
  <si>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</si>
  <si>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</si>
  <si>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</si>
  <si>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</si>
  <si>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</si>
  <si>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</si>
  <si>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</si>
  <si>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</si>
  <si>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</si>
  <si>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</si>
  <si>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</si>
  <si>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</si>
  <si>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</si>
  <si>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</si>
  <si>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</si>
  <si>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</si>
  <si>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</si>
  <si>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</si>
  <si>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</si>
  <si>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</si>
  <si>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</si>
  <si>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</si>
  <si>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</si>
  <si>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</si>
  <si>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</si>
  <si>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</si>
  <si>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</si>
  <si>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</si>
  <si>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</si>
  <si>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</si>
  <si>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</si>
  <si>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</si>
  <si>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</si>
  <si>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</si>
  <si>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</si>
  <si>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</si>
  <si>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</si>
  <si>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</si>
  <si>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</si>
  <si>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</si>
  <si>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</si>
  <si>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</si>
  <si>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</si>
  <si>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</si>
  <si>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</si>
  <si>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</si>
  <si>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</si>
  <si>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</si>
  <si>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</si>
  <si>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</si>
  <si>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</si>
  <si>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</si>
  <si>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</si>
  <si>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</si>
  <si>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</si>
  <si>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</si>
  <si>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</si>
  <si>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</si>
  <si>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</si>
  <si>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</si>
  <si>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</si>
  <si>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</si>
  <si>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</si>
  <si>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</si>
  <si>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</si>
  <si>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</si>
  <si>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</si>
  <si>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</si>
  <si>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</si>
  <si>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</si>
  <si>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</si>
  <si>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</si>
  <si>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</si>
  <si>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</si>
  <si>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</si>
  <si>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</si>
  <si>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</si>
  <si>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</si>
  <si>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</si>
  <si>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</si>
  <si>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</si>
  <si>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</si>
  <si>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</si>
  <si>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</si>
  <si>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</si>
  <si>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</si>
  <si>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</si>
  <si>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</si>
  <si>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</si>
  <si>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</si>
  <si>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</si>
  <si>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</si>
  <si>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</si>
  <si>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</si>
  <si>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</si>
  <si>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</si>
  <si>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</si>
  <si>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</si>
  <si>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</si>
  <si>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</si>
  <si>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</si>
  <si>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</si>
  <si>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</si>
  <si>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</si>
  <si>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</si>
  <si>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</si>
  <si>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</si>
  <si>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</si>
  <si>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</si>
  <si>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</si>
  <si>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</si>
  <si>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</si>
  <si>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</si>
  <si>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</si>
  <si>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</si>
  <si>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</si>
  <si>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</si>
  <si>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</si>
  <si>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</si>
  <si>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</si>
  <si>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</si>
  <si>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</si>
  <si>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</si>
  <si>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</si>
  <si>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</si>
  <si>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</si>
  <si>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</si>
  <si>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</si>
  <si>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</si>
  <si>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</si>
  <si>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</si>
  <si>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</si>
  <si>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</si>
  <si>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</si>
  <si>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</si>
  <si>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</si>
  <si>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</si>
  <si>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</si>
  <si>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</si>
  <si>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</si>
  <si>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</si>
  <si>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</si>
  <si>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</si>
  <si>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</si>
  <si>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</si>
  <si>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</si>
  <si>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</si>
  <si>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</si>
  <si>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</si>
  <si>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</si>
  <si>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</si>
  <si>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</si>
  <si>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</si>
  <si>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</si>
  <si>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</si>
  <si>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</si>
  <si>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</si>
  <si>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</si>
  <si>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</si>
  <si>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</si>
  <si>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</si>
  <si>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</si>
  <si>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</si>
  <si>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</si>
  <si>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</si>
  <si>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</si>
  <si>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</si>
  <si>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</si>
  <si>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</si>
  <si>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</si>
  <si>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</si>
  <si>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</si>
  <si>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</si>
  <si>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</si>
  <si>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</si>
  <si>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</si>
  <si>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</si>
  <si>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</si>
  <si>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</si>
  <si>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</si>
  <si>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</si>
  <si>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</si>
  <si>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</si>
  <si>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</si>
  <si>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</si>
  <si>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</si>
  <si>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</si>
  <si>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</si>
  <si>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</si>
  <si>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</si>
  <si>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</si>
  <si>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</si>
  <si>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</si>
  <si>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</si>
  <si>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</si>
  <si>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</si>
  <si>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</si>
  <si>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</si>
  <si>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</si>
  <si>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</si>
  <si>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</si>
  <si>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</si>
  <si>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</si>
  <si>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</si>
  <si>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</si>
  <si>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</si>
  <si>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</si>
  <si>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</si>
  <si>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</si>
  <si>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</si>
  <si>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</si>
  <si>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</si>
  <si>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</si>
  <si>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</si>
  <si>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</si>
  <si>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</si>
  <si>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</si>
  <si>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</si>
  <si>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</si>
  <si>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</si>
  <si>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</si>
  <si>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</si>
  <si>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</si>
  <si>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</si>
  <si>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</si>
  <si>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</si>
  <si>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</si>
  <si>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</si>
  <si>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</si>
  <si>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</si>
  <si>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</si>
  <si>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</si>
  <si>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</si>
  <si>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</si>
  <si>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</si>
  <si>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</si>
  <si>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</si>
  <si>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</si>
  <si>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</si>
  <si>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</si>
  <si>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</si>
  <si>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</si>
  <si>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</si>
  <si>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</si>
  <si>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</si>
  <si>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</si>
  <si>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</si>
  <si>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</si>
  <si>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</si>
  <si>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</si>
  <si>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</si>
  <si>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</si>
  <si>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</si>
  <si>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</si>
  <si>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</si>
  <si>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</si>
  <si>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</si>
  <si>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</si>
  <si>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</si>
  <si>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</si>
  <si>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</si>
  <si>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</si>
  <si>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</si>
  <si>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</si>
  <si>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</si>
  <si>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</si>
  <si>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</si>
  <si>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</si>
  <si>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</si>
  <si>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</si>
  <si>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</si>
  <si>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</si>
  <si>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</si>
  <si>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</si>
  <si>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</si>
  <si>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</si>
  <si>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</si>
  <si>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</si>
  <si>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</si>
  <si>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</si>
  <si>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</si>
  <si>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</si>
  <si>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</si>
  <si>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</si>
  <si>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</si>
  <si>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</si>
  <si>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</si>
  <si>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</si>
  <si>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</si>
  <si>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</si>
  <si>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</si>
  <si>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</si>
  <si>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</si>
  <si>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</si>
  <si>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</si>
  <si>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</si>
  <si>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</si>
  <si>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</si>
  <si>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</si>
  <si>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</si>
  <si>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</si>
  <si>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</si>
  <si>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</si>
  <si>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</si>
  <si>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</si>
  <si>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</si>
  <si>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</si>
  <si>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</si>
  <si>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</si>
  <si>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</si>
  <si>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</si>
  <si>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</si>
  <si>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</si>
  <si>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</si>
  <si>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</si>
  <si>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</si>
  <si>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</si>
  <si>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</si>
  <si>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</si>
  <si>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</si>
  <si>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</si>
  <si>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</si>
  <si>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</si>
  <si>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</si>
  <si>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</si>
  <si>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</si>
  <si>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</si>
  <si>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</si>
  <si>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</si>
  <si>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</si>
  <si>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</si>
  <si>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</si>
  <si>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</si>
  <si>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</si>
  <si>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</si>
  <si>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</si>
  <si>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</si>
  <si>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</si>
  <si>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</si>
  <si>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</si>
  <si>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</si>
  <si>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</si>
  <si>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</si>
  <si>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</si>
  <si>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</si>
  <si>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</si>
  <si>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</si>
  <si>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</si>
  <si>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</si>
  <si>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</si>
  <si>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</si>
  <si>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</si>
  <si>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</si>
  <si>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</si>
  <si>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</si>
  <si>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</si>
  <si>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</si>
  <si>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</si>
  <si>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</si>
  <si>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</si>
  <si>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</si>
  <si>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</si>
  <si>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</si>
  <si>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</si>
  <si>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</si>
  <si>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</si>
  <si>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</si>
  <si>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</si>
  <si>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</si>
  <si>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</si>
  <si>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</si>
  <si>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</si>
  <si>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</si>
  <si>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</si>
  <si>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</si>
  <si>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</si>
  <si>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</si>
  <si>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</si>
  <si>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</si>
  <si>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</si>
  <si>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</si>
  <si>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</si>
  <si>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</si>
  <si>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</si>
  <si>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</si>
  <si>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</si>
  <si>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</si>
  <si>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</si>
  <si>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</si>
  <si>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</si>
  <si>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</si>
  <si>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</si>
  <si>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</si>
  <si>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</si>
  <si>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</si>
  <si>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</si>
  <si>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</si>
  <si>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</si>
  <si>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</si>
  <si>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</si>
  <si>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</si>
  <si>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</si>
  <si>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</si>
  <si>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</si>
  <si>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</si>
  <si>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</si>
  <si>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</si>
  <si>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</si>
  <si>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</si>
  <si>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</si>
  <si>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</si>
  <si>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</si>
  <si>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</si>
  <si>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</si>
  <si>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</si>
  <si>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</si>
  <si>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</si>
  <si>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</si>
  <si>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</si>
  <si>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</si>
  <si>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</si>
  <si>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</si>
  <si>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</si>
  <si>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</si>
  <si>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</si>
  <si>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</si>
  <si>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</si>
  <si>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</si>
  <si>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</si>
  <si>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</si>
  <si>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</si>
  <si>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</si>
  <si>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</si>
  <si>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</si>
  <si>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</si>
  <si>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</si>
  <si>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</si>
  <si>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</si>
  <si>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</si>
  <si>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</si>
  <si>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</si>
  <si>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</si>
  <si>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</si>
  <si>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</si>
  <si>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</si>
  <si>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</si>
  <si>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</si>
  <si>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</si>
  <si>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</si>
  <si>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</si>
  <si>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</si>
  <si>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</si>
  <si>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</si>
  <si>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</si>
  <si>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</si>
  <si>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</si>
  <si>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</si>
  <si>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</si>
  <si>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</si>
  <si>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</si>
  <si>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</si>
  <si>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</si>
  <si>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</si>
  <si>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</si>
  <si>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</si>
  <si>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</si>
  <si>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</si>
  <si>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</si>
  <si>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</si>
  <si>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</si>
  <si>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</si>
  <si>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</si>
  <si>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</si>
  <si>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</si>
  <si>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</si>
  <si>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</si>
  <si>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</si>
  <si>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</si>
  <si>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</si>
  <si>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</si>
  <si>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</si>
  <si>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</si>
  <si>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</si>
  <si>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</si>
  <si>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</si>
  <si>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</si>
  <si>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</si>
  <si>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</si>
  <si>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</si>
  <si>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</si>
  <si>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</si>
  <si>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</si>
  <si>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</si>
  <si>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</si>
  <si>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</si>
  <si>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</si>
  <si>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</si>
  <si>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</si>
  <si>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</si>
  <si>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</si>
  <si>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</si>
  <si>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</si>
  <si>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</si>
  <si>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</si>
  <si>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</si>
  <si>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</si>
  <si>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</si>
  <si>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</si>
  <si>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</si>
  <si>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</si>
  <si>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</si>
  <si>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</si>
  <si>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</si>
  <si>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</si>
  <si>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</si>
  <si>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</si>
  <si>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</si>
  <si>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</si>
  <si>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</si>
  <si>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</si>
  <si>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</si>
  <si>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</si>
  <si>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</si>
  <si>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</si>
  <si>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</si>
  <si>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</si>
  <si>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</si>
  <si>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</si>
  <si>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</si>
  <si>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</si>
  <si>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</si>
  <si>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</si>
  <si>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</si>
  <si>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</si>
  <si>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</si>
  <si>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</si>
  <si>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</si>
  <si>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</si>
  <si>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</si>
  <si>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</si>
  <si>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</si>
  <si>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</si>
  <si>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</si>
  <si>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</si>
  <si>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</si>
  <si>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</si>
  <si>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</si>
  <si>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</si>
  <si>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</si>
  <si>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</si>
  <si>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</si>
  <si>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</si>
  <si>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</si>
  <si>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</si>
  <si>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</si>
  <si>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</si>
  <si>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</si>
  <si>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</si>
  <si>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</si>
  <si>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</si>
  <si>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</si>
  <si>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</si>
  <si>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</si>
  <si>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</si>
  <si>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</si>
  <si>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</si>
  <si>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</si>
  <si>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</si>
  <si>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</si>
  <si>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</si>
  <si>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</si>
  <si>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</si>
  <si>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</si>
  <si>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</si>
  <si>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</si>
  <si>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</si>
  <si>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</si>
  <si>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</si>
  <si>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</si>
  <si>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</si>
  <si>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</si>
  <si>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</si>
  <si>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</si>
  <si>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</si>
  <si>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</si>
  <si>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</si>
  <si>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</si>
  <si>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</si>
  <si>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</si>
  <si>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</si>
  <si>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</si>
  <si>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</si>
  <si>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</si>
  <si>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</si>
  <si>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</si>
  <si>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</si>
  <si>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</si>
  <si>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</si>
  <si>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</si>
  <si>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</si>
  <si>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</si>
  <si>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</si>
  <si>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</si>
  <si>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</si>
  <si>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</si>
  <si>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</si>
  <si>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</si>
  <si>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</si>
  <si>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</si>
  <si>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</si>
  <si>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</si>
  <si>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</si>
  <si>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</si>
  <si>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</si>
  <si>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</si>
  <si>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</si>
  <si>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</si>
  <si>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</si>
  <si>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</si>
  <si>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</si>
  <si>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</si>
  <si>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</si>
  <si>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</si>
  <si>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</si>
  <si>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</si>
  <si>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</si>
  <si>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</si>
  <si>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</si>
  <si>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</si>
  <si>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</si>
  <si>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</si>
  <si>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</si>
  <si>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</si>
  <si>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</si>
  <si>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</si>
  <si>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</si>
  <si>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</si>
  <si>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</si>
  <si>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</si>
  <si>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</si>
  <si>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</si>
  <si>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</si>
  <si>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</si>
  <si>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</si>
  <si>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</si>
  <si>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</si>
  <si>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</si>
  <si>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</si>
  <si>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</si>
  <si>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</si>
  <si>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</si>
  <si>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</si>
  <si>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</si>
  <si>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</si>
  <si>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</si>
  <si>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</si>
  <si>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</si>
  <si>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</si>
  <si>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</si>
  <si>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</si>
  <si>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</si>
  <si>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</si>
  <si>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</si>
  <si>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</si>
  <si>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</si>
  <si>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</si>
  <si>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</si>
  <si>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</si>
  <si>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</si>
  <si>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</si>
  <si>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</si>
  <si>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</si>
  <si>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</si>
  <si>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</si>
  <si>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</si>
  <si>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</si>
  <si>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</si>
  <si>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</si>
  <si>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</si>
  <si>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</si>
  <si>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</si>
  <si>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</si>
  <si>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</si>
  <si>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</si>
  <si>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</si>
  <si>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</si>
  <si>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</si>
  <si>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</si>
  <si>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</si>
  <si>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</si>
  <si>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</si>
  <si>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</si>
  <si>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</si>
  <si>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</si>
  <si>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</si>
  <si>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</si>
  <si>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</si>
  <si>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</si>
  <si>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</si>
  <si>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</si>
  <si>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</si>
  <si>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</si>
  <si>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</si>
  <si>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</si>
  <si>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</si>
  <si>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</si>
  <si>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</si>
  <si>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</si>
  <si>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</si>
  <si>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</si>
  <si>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</si>
  <si>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</si>
  <si>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</si>
  <si>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</si>
  <si>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</si>
  <si>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</si>
  <si>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</si>
  <si>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</si>
  <si>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</si>
  <si>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</si>
  <si>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</si>
  <si>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</si>
  <si>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</si>
  <si>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</si>
  <si>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</si>
  <si>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</si>
  <si>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</si>
  <si>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</si>
  <si>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</si>
  <si>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</si>
  <si>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</si>
  <si>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</si>
  <si>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</si>
  <si>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</si>
  <si>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</si>
  <si>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</si>
  <si>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</si>
  <si>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</si>
  <si>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</si>
  <si>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</si>
  <si>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</si>
  <si>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</si>
  <si>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</si>
  <si>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</si>
  <si>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</si>
  <si>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</si>
  <si>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</si>
  <si>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</si>
  <si>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</si>
  <si>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</si>
  <si>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</si>
  <si>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</si>
  <si>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</si>
  <si>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</si>
  <si>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</si>
  <si>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</si>
  <si>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</si>
  <si>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</si>
  <si>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</si>
  <si>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</si>
  <si>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</si>
  <si>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</si>
  <si>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</si>
  <si>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</si>
  <si>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</si>
  <si>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</si>
  <si>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</si>
  <si>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</si>
  <si>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</si>
  <si>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</si>
  <si>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</si>
  <si>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</si>
  <si>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</si>
  <si>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</si>
  <si>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</si>
  <si>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</si>
  <si>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</si>
  <si>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</si>
  <si>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</si>
  <si>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</si>
  <si>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</si>
  <si>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</si>
  <si>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</si>
  <si>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</si>
  <si>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</si>
  <si>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</si>
  <si>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</si>
  <si>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</si>
  <si>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</si>
  <si>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</si>
  <si>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</si>
  <si>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</si>
  <si>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</si>
  <si>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</si>
  <si>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</si>
  <si>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</si>
  <si>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</si>
  <si>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</si>
  <si>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</si>
  <si>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</si>
  <si>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</si>
  <si>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</si>
  <si>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</si>
  <si>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</si>
  <si>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</si>
  <si>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</si>
  <si>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</si>
  <si>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</si>
  <si>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</si>
  <si>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</si>
  <si>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</si>
  <si>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</si>
  <si>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</si>
  <si>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</si>
  <si>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</si>
  <si>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</si>
  <si>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</si>
  <si>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</si>
  <si>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</si>
  <si>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</si>
  <si>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</si>
  <si>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</si>
  <si>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</si>
  <si>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</si>
  <si>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</si>
  <si>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</si>
  <si>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</si>
  <si>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</si>
  <si>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</si>
  <si>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</si>
  <si>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</si>
  <si>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</si>
  <si>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</si>
  <si>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</si>
  <si>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</si>
  <si>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</si>
  <si>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</si>
  <si>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</si>
  <si>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</si>
  <si>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</si>
  <si>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</si>
  <si>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</si>
  <si>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</si>
  <si>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</si>
  <si>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</si>
  <si>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</si>
  <si>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</si>
  <si>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</si>
  <si>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</si>
  <si>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</si>
  <si>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</si>
  <si>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</si>
  <si>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</si>
  <si>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</si>
  <si>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</si>
  <si>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</si>
  <si>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</si>
  <si>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</si>
  <si>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</si>
  <si>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</si>
  <si>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</si>
  <si>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</si>
  <si>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</si>
  <si>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</si>
  <si>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</si>
  <si>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</si>
  <si>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</si>
  <si>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</si>
  <si>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</si>
  <si>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</si>
  <si>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</si>
  <si>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</si>
  <si>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</si>
  <si>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</si>
  <si>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</si>
  <si>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</si>
  <si>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</si>
  <si>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</si>
  <si>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</si>
  <si>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</si>
  <si>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</si>
  <si>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</si>
  <si>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</si>
  <si>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</si>
  <si>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</si>
  <si>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</si>
  <si>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</si>
  <si>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</si>
  <si>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</si>
  <si>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</si>
  <si>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</si>
  <si>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</si>
  <si>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</si>
  <si>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</si>
  <si>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</si>
  <si>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</si>
  <si>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</si>
  <si>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</si>
  <si>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</si>
  <si>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</si>
  <si>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</si>
  <si>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</si>
  <si>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</si>
  <si>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</si>
  <si>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</si>
  <si>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</si>
  <si>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</si>
  <si>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</si>
  <si>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</si>
  <si>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</si>
  <si>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</si>
  <si>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</si>
  <si>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</si>
  <si>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</si>
  <si>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</si>
  <si>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</si>
  <si>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</si>
  <si>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</si>
  <si>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</si>
  <si>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</si>
  <si>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</si>
  <si>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</si>
  <si>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</si>
  <si>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</si>
  <si>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</si>
  <si>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</si>
  <si>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</si>
  <si>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</si>
  <si>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</si>
  <si>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</si>
  <si>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</si>
  <si>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</si>
  <si>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</si>
  <si>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</si>
  <si>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</si>
  <si>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</si>
  <si>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</si>
  <si>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</si>
  <si>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</si>
  <si>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</si>
  <si>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</si>
  <si>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</si>
  <si>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</si>
  <si>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</si>
  <si>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</si>
  <si>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</si>
  <si>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</si>
  <si>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</si>
  <si>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</si>
  <si>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</si>
  <si>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</si>
  <si>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</si>
  <si>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</si>
  <si>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</si>
  <si>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</si>
  <si>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</si>
  <si>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</si>
  <si>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</si>
  <si>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</si>
  <si>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</si>
  <si>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</si>
  <si>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</si>
  <si>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</si>
  <si>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</si>
  <si>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</si>
  <si>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</si>
  <si>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</si>
  <si>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</si>
  <si>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</si>
  <si>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</si>
  <si>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</si>
  <si>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</si>
  <si>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</si>
  <si>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</si>
  <si>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</si>
  <si>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</si>
  <si>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</si>
  <si>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</si>
  <si>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</si>
  <si>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</si>
  <si>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</si>
  <si>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</si>
  <si>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</si>
  <si>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</si>
  <si>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</si>
  <si>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</si>
  <si>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</si>
  <si>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</si>
  <si>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</si>
  <si>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</si>
  <si>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</si>
  <si>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</si>
  <si>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</si>
  <si>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</si>
  <si>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</si>
  <si>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</si>
  <si>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</si>
  <si>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</si>
  <si>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</si>
  <si>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</si>
  <si>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</si>
  <si>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</si>
  <si>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</si>
  <si>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</si>
  <si>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</si>
  <si>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</si>
  <si>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</si>
  <si>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</si>
  <si>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</si>
  <si>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</si>
  <si>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</si>
  <si>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</si>
  <si>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</si>
  <si>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</si>
  <si>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</si>
  <si>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</si>
  <si>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</si>
  <si>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</si>
  <si>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</si>
  <si>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</si>
  <si>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</si>
  <si>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</si>
  <si>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</si>
  <si>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</si>
  <si>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</si>
  <si>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</si>
  <si>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</si>
  <si>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</si>
  <si>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</si>
  <si>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</si>
  <si>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</si>
  <si>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</si>
  <si>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</si>
  <si>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</si>
  <si>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</si>
  <si>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</si>
  <si>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</si>
  <si>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</si>
  <si>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</si>
  <si>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</si>
  <si>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</si>
  <si>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</si>
  <si>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</si>
  <si>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</si>
  <si>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</si>
  <si>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</si>
  <si>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</si>
  <si>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</si>
  <si>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</si>
  <si>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</si>
  <si>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</si>
  <si>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</si>
  <si>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</si>
  <si>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</si>
  <si>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</si>
  <si>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</si>
  <si>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</si>
  <si>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</si>
  <si>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</si>
  <si>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</si>
  <si>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</si>
  <si>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</si>
  <si>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</si>
  <si>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</si>
  <si>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</si>
  <si>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</si>
  <si>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</si>
  <si>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</si>
  <si>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</si>
  <si>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</si>
  <si>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</si>
  <si>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</si>
  <si>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</si>
  <si>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</si>
  <si>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</si>
  <si>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</si>
  <si>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</si>
  <si>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</si>
  <si>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</si>
  <si>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</si>
  <si>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</si>
  <si>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</si>
  <si>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</si>
  <si>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</si>
  <si>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</si>
  <si>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</si>
  <si>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</si>
  <si>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</si>
  <si>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</si>
  <si>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</si>
  <si>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</si>
  <si>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</si>
  <si>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</si>
  <si>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</si>
  <si>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</si>
  <si>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</si>
  <si>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</si>
  <si>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</si>
  <si>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</si>
  <si>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</si>
  <si>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</si>
  <si>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</si>
  <si>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</si>
  <si>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</si>
  <si>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</si>
  <si>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</si>
  <si>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</si>
  <si>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</si>
  <si>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</si>
  <si>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</si>
  <si>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</si>
  <si>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</si>
  <si>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</si>
  <si>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</si>
  <si>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</si>
  <si>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</si>
  <si>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</si>
  <si>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</si>
  <si>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</si>
  <si>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</si>
  <si>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</si>
  <si>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</si>
  <si>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</si>
  <si>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</si>
  <si>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</si>
  <si>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</si>
  <si>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</si>
  <si>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</si>
  <si>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</si>
  <si>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</si>
  <si>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</si>
  <si>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</si>
  <si>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</si>
  <si>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</si>
  <si>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</si>
  <si>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</si>
  <si>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</si>
  <si>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</si>
  <si>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</si>
  <si>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</si>
  <si>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</si>
  <si>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</si>
  <si>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</si>
  <si>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</si>
  <si>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</si>
  <si>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</si>
  <si>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</si>
  <si>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</si>
  <si>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</si>
  <si>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</si>
  <si>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</si>
  <si>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</si>
  <si>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</si>
  <si>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</si>
  <si>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</si>
  <si>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</si>
  <si>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</si>
  <si>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</si>
  <si>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</si>
  <si>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</si>
  <si>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</si>
  <si>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</si>
  <si>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</si>
  <si>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</si>
  <si>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</si>
  <si>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</si>
  <si>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</si>
  <si>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</si>
  <si>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</si>
  <si>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</si>
  <si>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</si>
  <si>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</si>
  <si>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</si>
  <si>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</si>
  <si>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</si>
  <si>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</si>
  <si>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</si>
  <si>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</si>
  <si>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</si>
  <si>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</si>
  <si>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</si>
  <si>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</si>
  <si>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</si>
  <si>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</si>
  <si>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</si>
  <si>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</si>
  <si>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</si>
  <si>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</si>
  <si>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</si>
  <si>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</si>
  <si>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</si>
  <si>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</si>
  <si>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</si>
  <si>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</si>
  <si>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</si>
  <si>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</si>
  <si>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</si>
  <si>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</si>
  <si>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</si>
  <si>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</si>
  <si>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</si>
  <si>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</si>
  <si>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</si>
  <si>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</si>
  <si>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</si>
  <si>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</si>
  <si>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</si>
  <si>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</si>
  <si>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</si>
  <si>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</si>
  <si>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</si>
  <si>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</si>
  <si>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</si>
  <si>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</si>
  <si>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</si>
  <si>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</si>
  <si>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</si>
  <si>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</si>
  <si>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</si>
  <si>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</si>
  <si>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</si>
  <si>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</si>
  <si>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</si>
  <si>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</si>
  <si>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</si>
  <si>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</si>
  <si>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</si>
  <si>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</si>
  <si>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</si>
  <si>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</si>
  <si>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</si>
  <si>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</si>
  <si>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</si>
  <si>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</si>
  <si>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</si>
  <si>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</si>
  <si>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</si>
  <si>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</si>
  <si>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</si>
  <si>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</si>
  <si>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</si>
  <si>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</si>
  <si>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</si>
  <si>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</si>
  <si>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</si>
  <si>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</si>
  <si>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</si>
  <si>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</si>
  <si>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</si>
  <si>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</si>
  <si>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</si>
  <si>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</si>
  <si>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</si>
  <si>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</si>
  <si>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</si>
  <si>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</si>
  <si>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</si>
  <si>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</si>
  <si>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</si>
  <si>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</si>
  <si>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</si>
  <si>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</si>
  <si>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</si>
  <si>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</si>
  <si>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</si>
  <si>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</si>
  <si>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</si>
  <si>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</si>
  <si>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</si>
  <si>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</si>
  <si>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</si>
  <si>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</si>
  <si>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</si>
  <si>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</si>
  <si>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</si>
  <si>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</si>
  <si>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</si>
  <si>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</si>
  <si>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</si>
  <si>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</si>
  <si>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</si>
  <si>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</si>
  <si>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</si>
  <si>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</si>
  <si>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</si>
  <si>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</si>
  <si>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</si>
  <si>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</si>
  <si>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</si>
  <si>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</si>
  <si>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</si>
  <si>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</si>
  <si>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</si>
  <si>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</si>
  <si>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</si>
  <si>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</si>
  <si>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</si>
  <si>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</si>
  <si>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</si>
  <si>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</si>
  <si>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</si>
  <si>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</si>
  <si>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</si>
  <si>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</si>
  <si>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</si>
  <si>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</si>
  <si>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</si>
  <si>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</si>
  <si>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</si>
  <si>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</si>
  <si>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</si>
  <si>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</si>
  <si>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</si>
  <si>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</si>
  <si>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</si>
  <si>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</si>
  <si>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</si>
  <si>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</si>
  <si>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</si>
  <si>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</si>
  <si>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</si>
  <si>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</si>
  <si>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</si>
  <si>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</si>
  <si>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</si>
  <si>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</si>
  <si>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</si>
  <si>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</si>
  <si>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</si>
  <si>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</si>
  <si>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</si>
  <si>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</si>
  <si>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</si>
  <si>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</si>
  <si>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</si>
  <si>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</si>
  <si>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</si>
  <si>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</si>
  <si>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</si>
  <si>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</si>
  <si>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</si>
  <si>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</si>
  <si>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</si>
  <si>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</si>
  <si>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</si>
  <si>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</si>
  <si>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</si>
  <si>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</si>
  <si>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</si>
  <si>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</si>
  <si>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</si>
  <si>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</si>
  <si>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</si>
  <si>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</si>
  <si>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</si>
  <si>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</si>
  <si>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</si>
  <si>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</si>
  <si>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</si>
  <si>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</si>
  <si>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</si>
  <si>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</si>
  <si>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</si>
  <si>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</si>
  <si>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</si>
  <si>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</si>
  <si>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</si>
  <si>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</si>
  <si>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</si>
  <si>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</si>
  <si>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</si>
  <si>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</si>
  <si>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</si>
  <si>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</si>
  <si>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</si>
  <si>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</si>
  <si>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</si>
  <si>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</si>
  <si>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</si>
  <si>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</si>
  <si>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</si>
  <si>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</si>
  <si>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</si>
  <si>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</si>
  <si>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</si>
  <si>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</si>
  <si>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</si>
  <si>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</si>
  <si>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</si>
  <si>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</si>
  <si>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</si>
  <si>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</si>
  <si>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</si>
  <si>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</si>
  <si>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</si>
  <si>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</si>
  <si>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</si>
  <si>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</si>
  <si>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</si>
  <si>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</si>
  <si>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</si>
  <si>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</si>
  <si>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</si>
  <si>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</si>
  <si>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</si>
  <si>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</si>
  <si>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</si>
  <si>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</si>
  <si>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</si>
  <si>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</si>
  <si>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</si>
  <si>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</si>
  <si>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</si>
  <si>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</si>
  <si>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</si>
  <si>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</si>
  <si>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</si>
  <si>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</si>
  <si>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</si>
  <si>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</si>
  <si>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</si>
  <si>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</si>
  <si>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</si>
  <si>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</si>
  <si>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</si>
  <si>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</si>
  <si>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</si>
  <si>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</si>
  <si>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</si>
  <si>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</si>
  <si>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</si>
  <si>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</si>
  <si>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</si>
  <si>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</si>
  <si>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</si>
  <si>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</si>
  <si>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</si>
  <si>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</si>
  <si>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</si>
  <si>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</si>
  <si>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</si>
  <si>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</si>
  <si>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</si>
  <si>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</si>
  <si>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</si>
  <si>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</si>
  <si>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</si>
  <si>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</si>
  <si>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</si>
  <si>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</si>
  <si>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</si>
  <si>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</si>
  <si>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</si>
  <si>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</si>
  <si>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</si>
  <si>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</si>
  <si>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</si>
  <si>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</si>
  <si>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</si>
  <si>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</si>
  <si>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</si>
  <si>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</si>
  <si>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</si>
  <si>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</si>
  <si>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</si>
  <si>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</si>
  <si>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</si>
  <si>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</si>
  <si>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</si>
  <si>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</si>
  <si>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</si>
  <si>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</si>
  <si>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</si>
  <si>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</si>
  <si>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</si>
  <si>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</si>
  <si>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</si>
  <si>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</si>
  <si>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</si>
  <si>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</si>
  <si>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</si>
  <si>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</si>
  <si>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</si>
  <si>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</si>
  <si>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</si>
  <si>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</si>
  <si>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</si>
  <si>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</si>
  <si>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</si>
  <si>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</si>
  <si>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</si>
  <si>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</si>
  <si>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</si>
  <si>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</si>
  <si>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</si>
  <si>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</si>
  <si>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</si>
  <si>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</si>
  <si>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</si>
  <si>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</si>
  <si>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</si>
  <si>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</si>
  <si>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</si>
  <si>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</si>
  <si>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</si>
  <si>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</si>
  <si>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</si>
  <si>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</si>
  <si>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</si>
  <si>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</si>
  <si>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</si>
  <si>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</si>
  <si>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</si>
  <si>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</si>
  <si>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</si>
  <si>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</si>
  <si>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</si>
  <si>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</si>
  <si>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</si>
  <si>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</si>
  <si>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</si>
  <si>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</si>
  <si>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</si>
  <si>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</si>
  <si>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</si>
  <si>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</si>
  <si>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</si>
  <si>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</si>
  <si>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</si>
  <si>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</si>
  <si>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</si>
  <si>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</si>
  <si>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</si>
  <si>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</si>
  <si>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</si>
  <si>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</si>
  <si>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</si>
  <si>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</si>
  <si>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</si>
  <si>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</si>
  <si>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</si>
  <si>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</si>
  <si>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</si>
  <si>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</si>
  <si>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</si>
  <si>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</si>
  <si>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</si>
  <si>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</si>
  <si>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</si>
  <si>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</si>
  <si>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</si>
  <si>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</si>
  <si>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</si>
  <si>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</si>
  <si>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</si>
  <si>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</si>
  <si>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</si>
  <si>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</si>
  <si>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</si>
  <si>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</si>
  <si>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</si>
  <si>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</si>
  <si>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</si>
  <si>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</si>
  <si>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</si>
  <si>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</si>
  <si>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</si>
  <si>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</si>
  <si>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</si>
  <si>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</si>
  <si>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</si>
  <si>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</si>
  <si>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</si>
  <si>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</si>
  <si>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</si>
  <si>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</si>
  <si>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</si>
  <si>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</si>
  <si>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</si>
  <si>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</si>
  <si>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</si>
  <si>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</si>
  <si>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</si>
  <si>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</si>
  <si>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</si>
  <si>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</si>
  <si>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</si>
  <si>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</si>
  <si>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</si>
  <si>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</si>
  <si>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</si>
  <si>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</si>
  <si>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</si>
  <si>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</si>
  <si>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</si>
  <si>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</si>
  <si>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</si>
  <si>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</si>
  <si>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</si>
  <si>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</si>
  <si>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</si>
  <si>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</si>
  <si>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</si>
  <si>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</si>
  <si>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</si>
  <si>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</si>
  <si>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</si>
  <si>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</si>
  <si>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</si>
  <si>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</si>
  <si>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</si>
  <si>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</si>
  <si>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</si>
  <si>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</si>
  <si>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</si>
  <si>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</si>
  <si>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</si>
  <si>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</si>
  <si>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</si>
  <si>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</si>
  <si>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</si>
  <si>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</si>
  <si>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</si>
  <si>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</si>
  <si>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</si>
  <si>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</si>
  <si>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</si>
  <si>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</si>
  <si>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</si>
  <si>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</si>
  <si>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</si>
  <si>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</si>
  <si>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</si>
  <si>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</si>
  <si>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</si>
  <si>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</si>
  <si>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</si>
  <si>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</si>
  <si>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</si>
  <si>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</si>
  <si>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</si>
  <si>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</si>
  <si>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</si>
  <si>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</si>
  <si>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</si>
  <si>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</si>
  <si>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</si>
  <si>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</si>
  <si>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</si>
  <si>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</si>
  <si>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</si>
  <si>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</si>
  <si>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</si>
  <si>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</si>
  <si>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</si>
  <si>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</si>
  <si>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</si>
  <si>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</si>
  <si>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</si>
  <si>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</si>
  <si>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</si>
  <si>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</si>
  <si>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</si>
  <si>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</si>
  <si>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</si>
  <si>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</si>
  <si>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</si>
  <si>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</si>
  <si>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</si>
  <si>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</si>
  <si>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</si>
  <si>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</si>
  <si>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</si>
  <si>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</si>
  <si>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</si>
  <si>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</si>
  <si>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</si>
  <si>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</si>
  <si>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</si>
  <si>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</si>
  <si>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</si>
  <si>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</si>
  <si>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</si>
  <si>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</si>
  <si>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</si>
  <si>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</si>
  <si>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</si>
  <si>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</si>
  <si>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</si>
  <si>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</si>
  <si>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</si>
  <si>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</si>
  <si>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</si>
  <si>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</si>
  <si>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</si>
  <si>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</si>
  <si>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</si>
  <si>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</si>
  <si>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</si>
  <si>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</si>
  <si>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</si>
  <si>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</si>
  <si>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</si>
  <si>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</si>
  <si>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</si>
  <si>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</si>
  <si>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</si>
  <si>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</si>
  <si>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</si>
  <si>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</si>
  <si>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</si>
  <si>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</si>
  <si>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</si>
  <si>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</si>
  <si>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</si>
  <si>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</si>
  <si>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</si>
  <si>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</si>
  <si>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</si>
  <si>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</si>
  <si>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</si>
  <si>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</si>
  <si>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</si>
  <si>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</si>
  <si>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</si>
  <si>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</si>
  <si>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</si>
  <si>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</si>
  <si>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</si>
  <si>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</si>
  <si>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</si>
  <si>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</si>
  <si>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</si>
  <si>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</si>
  <si>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</si>
  <si>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</si>
  <si>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</si>
  <si>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</si>
  <si>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</si>
  <si>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</si>
  <si>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</si>
  <si>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</si>
  <si>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</si>
  <si>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</si>
  <si>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</si>
  <si>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</si>
  <si>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</si>
  <si>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</si>
  <si>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</si>
  <si>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</si>
  <si>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</si>
  <si>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</si>
  <si>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</si>
  <si>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</si>
  <si>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</si>
  <si>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</si>
  <si>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</si>
  <si>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</si>
  <si>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</si>
  <si>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</si>
  <si>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</si>
  <si>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</si>
  <si>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</si>
  <si>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</si>
  <si>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</si>
  <si>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</si>
  <si>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</si>
  <si>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</si>
  <si>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</si>
  <si>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</si>
  <si>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</si>
  <si>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</si>
  <si>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</si>
  <si>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</si>
  <si>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</si>
  <si>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</si>
  <si>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</si>
  <si>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</si>
  <si>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</si>
  <si>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</si>
  <si>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</si>
  <si>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</si>
  <si>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</si>
  <si>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</si>
  <si>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</si>
  <si>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</si>
  <si>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</si>
  <si>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</si>
  <si>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</si>
  <si>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</si>
  <si>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</si>
  <si>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</si>
  <si>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</si>
  <si>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</si>
  <si>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</si>
  <si>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</si>
  <si>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</si>
  <si>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</si>
  <si>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</si>
  <si>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</si>
  <si>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</si>
  <si>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</si>
  <si>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</si>
  <si>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</si>
  <si>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</si>
  <si>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</si>
  <si>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</si>
  <si>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</si>
  <si>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</si>
  <si>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</si>
  <si>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</si>
  <si>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</si>
  <si>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</si>
  <si>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</si>
  <si>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</si>
  <si>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</si>
  <si>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</si>
  <si>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</si>
  <si>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</si>
  <si>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</si>
  <si>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</si>
  <si>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</si>
  <si>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</si>
  <si>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</si>
  <si>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</si>
  <si>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</si>
  <si>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</si>
  <si>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</si>
  <si>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</si>
  <si>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</si>
  <si>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</si>
  <si>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</si>
  <si>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</si>
  <si>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</si>
  <si>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</si>
  <si>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</si>
  <si>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</si>
  <si>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</si>
  <si>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</si>
  <si>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</si>
  <si>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</si>
  <si>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</si>
  <si>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</si>
  <si>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</si>
  <si>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</si>
  <si>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</si>
  <si>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</si>
  <si>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</si>
  <si>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</si>
  <si>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</si>
  <si>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</si>
  <si>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</si>
  <si>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</si>
  <si>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</si>
  <si>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</si>
  <si>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</si>
  <si>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</si>
  <si>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</si>
  <si>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</si>
  <si>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</si>
  <si>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</si>
  <si>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</si>
  <si>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</si>
  <si>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</si>
  <si>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</si>
  <si>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</si>
  <si>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</si>
  <si>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</si>
  <si>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</si>
  <si>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</si>
  <si>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</si>
  <si>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</si>
  <si>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</si>
  <si>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</si>
  <si>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</si>
  <si>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</si>
  <si>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</si>
  <si>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</si>
  <si>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</si>
  <si>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</si>
  <si>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</si>
  <si>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</si>
  <si>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</si>
  <si>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</si>
  <si>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</si>
  <si>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</si>
  <si>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</si>
  <si>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</si>
  <si>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</si>
  <si>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</si>
  <si>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</si>
  <si>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</si>
  <si>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</si>
  <si>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</si>
  <si>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</si>
  <si>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</si>
  <si>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</si>
  <si>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</si>
  <si>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</si>
  <si>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</si>
  <si>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</si>
  <si>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</si>
  <si>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</si>
  <si>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</si>
  <si>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</si>
  <si>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</si>
  <si>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</si>
  <si>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</si>
  <si>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</si>
  <si>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</si>
  <si>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</si>
  <si>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</si>
  <si>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</si>
  <si>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</si>
  <si>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</si>
  <si>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</si>
  <si>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</si>
  <si>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</si>
  <si>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</si>
  <si>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</si>
  <si>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</si>
  <si>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</si>
  <si>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</si>
  <si>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</si>
  <si>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</si>
  <si>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</si>
  <si>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</si>
  <si>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</si>
  <si>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</si>
  <si>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</si>
  <si>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</si>
  <si>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</si>
  <si>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</si>
  <si>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</si>
  <si>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</si>
  <si>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</si>
  <si>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</si>
  <si>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</si>
  <si>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</si>
  <si>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</si>
  <si>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</si>
  <si>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</si>
  <si>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</si>
  <si>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</si>
  <si>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</si>
  <si>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</si>
  <si>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</si>
  <si>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</si>
  <si>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</si>
  <si>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</si>
  <si>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</si>
  <si>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</si>
  <si>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</si>
  <si>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</si>
  <si>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</si>
  <si>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</si>
  <si>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</si>
  <si>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</si>
  <si>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</si>
  <si>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</si>
  <si>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</si>
  <si>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</si>
  <si>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</si>
  <si>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</si>
  <si>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</si>
  <si>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</si>
  <si>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</si>
  <si>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</si>
  <si>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</si>
  <si>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</si>
  <si>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</si>
  <si>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</si>
  <si>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</si>
  <si>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</si>
  <si>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</si>
  <si>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</si>
  <si>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</si>
  <si>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</si>
  <si>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</si>
  <si>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</si>
  <si>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</si>
  <si>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</si>
  <si>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</si>
  <si>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</si>
  <si>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</si>
  <si>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</si>
  <si>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</si>
  <si>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</si>
  <si>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</si>
  <si>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</si>
  <si>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</si>
  <si>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</si>
  <si>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</si>
  <si>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</si>
  <si>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</si>
  <si>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</si>
  <si>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</si>
  <si>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</si>
  <si>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</si>
  <si>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</si>
  <si>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</si>
  <si>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</si>
  <si>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</si>
  <si>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</si>
  <si>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</si>
  <si>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</si>
  <si>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</si>
  <si>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</si>
  <si>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</si>
  <si>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</si>
  <si>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</si>
  <si>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</si>
  <si>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</si>
  <si>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</si>
  <si>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</si>
  <si>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</si>
  <si>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</si>
  <si>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</si>
  <si>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</si>
  <si>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</si>
  <si>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</si>
  <si>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</si>
  <si>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</si>
  <si>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</si>
  <si>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</si>
  <si>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</si>
  <si>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</si>
  <si>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</si>
  <si>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</si>
  <si>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</si>
  <si>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</si>
  <si>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</si>
  <si>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</si>
  <si>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</si>
  <si>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</si>
  <si>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</si>
  <si>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</si>
  <si>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</si>
  <si>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</si>
  <si>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</si>
  <si>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</si>
  <si>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</si>
  <si>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</si>
  <si>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</si>
  <si>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</si>
  <si>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</si>
  <si>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</si>
  <si>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</si>
  <si>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</si>
  <si>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</si>
  <si>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</si>
  <si>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</si>
  <si>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</si>
  <si>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</si>
  <si>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</si>
  <si>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</si>
  <si>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</si>
  <si>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</si>
  <si>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</si>
  <si>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</si>
  <si>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</si>
  <si>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</si>
  <si>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</si>
  <si>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</si>
  <si>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</si>
  <si>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</si>
  <si>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</si>
  <si>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</si>
  <si>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</si>
  <si>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</si>
  <si>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</si>
  <si>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</si>
  <si>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</si>
  <si>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</si>
  <si>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</si>
  <si>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</si>
  <si>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</si>
  <si>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</si>
  <si>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</si>
  <si>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</si>
  <si>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</si>
  <si>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</si>
  <si>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</si>
  <si>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</si>
  <si>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</si>
  <si>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</si>
  <si>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</si>
  <si>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</si>
  <si>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</si>
  <si>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</si>
  <si>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</si>
  <si>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</si>
  <si>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</si>
  <si>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</si>
  <si>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</si>
  <si>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</si>
  <si>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</si>
  <si>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</si>
  <si>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</si>
  <si>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</si>
  <si>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</si>
  <si>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</si>
  <si>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</si>
  <si>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</si>
  <si>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</si>
  <si>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</si>
  <si>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</si>
  <si>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</si>
  <si>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</si>
  <si>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</si>
  <si>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</si>
  <si>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</si>
  <si>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</si>
  <si>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</si>
  <si>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</si>
  <si>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</si>
  <si>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</si>
  <si>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</si>
  <si>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</si>
  <si>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</si>
  <si>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</si>
  <si>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</si>
  <si>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</si>
  <si>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</si>
  <si>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</si>
  <si>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</si>
  <si>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</si>
  <si>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</si>
  <si>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</si>
  <si>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</si>
  <si>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</si>
  <si>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</si>
  <si>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</si>
  <si>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</si>
  <si>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</si>
  <si>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</si>
  <si>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</si>
  <si>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</si>
  <si>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</si>
  <si>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</si>
  <si>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</si>
  <si>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</si>
  <si>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</si>
  <si>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</si>
  <si>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</si>
  <si>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</si>
  <si>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</si>
  <si>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</si>
  <si>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</si>
  <si>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</si>
  <si>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</si>
  <si>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</si>
  <si>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</si>
  <si>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</si>
  <si>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</si>
  <si>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</si>
  <si>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</si>
  <si>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</si>
  <si>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</si>
  <si>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</si>
  <si>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</si>
  <si>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</si>
  <si>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</si>
  <si>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</si>
  <si>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</si>
  <si>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</si>
  <si>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</si>
  <si>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</si>
  <si>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</si>
  <si>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</si>
  <si>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</si>
  <si>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</si>
  <si>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</si>
  <si>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</si>
  <si>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</si>
  <si>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</si>
  <si>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</si>
  <si>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</si>
  <si>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</si>
  <si>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</si>
  <si>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</si>
  <si>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</si>
  <si>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</si>
  <si>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</si>
  <si>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</si>
  <si>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</si>
  <si>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</si>
  <si>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</si>
  <si>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</si>
  <si>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</si>
  <si>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</si>
  <si>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</si>
  <si>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</si>
  <si>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</si>
  <si>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</si>
  <si>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</si>
  <si>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</si>
  <si>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</si>
  <si>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</si>
  <si>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</si>
  <si>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</si>
  <si>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</si>
  <si>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</si>
  <si>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</si>
  <si>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</si>
  <si>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</si>
  <si>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</si>
  <si>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</si>
  <si>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</si>
  <si>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</si>
  <si>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</si>
  <si>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</si>
  <si>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</si>
  <si>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</si>
  <si>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</si>
  <si>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</si>
  <si>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</si>
  <si>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</si>
  <si>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</si>
  <si>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</si>
  <si>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</si>
  <si>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</si>
  <si>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</si>
  <si>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</si>
  <si>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</si>
  <si>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</si>
  <si>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</si>
  <si>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</si>
  <si>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</si>
  <si>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</si>
  <si>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</si>
  <si>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</si>
  <si>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</si>
  <si>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</si>
  <si>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</si>
  <si>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</si>
  <si>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</si>
  <si>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</si>
  <si>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</si>
  <si>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</si>
  <si>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</si>
  <si>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</si>
  <si>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</si>
  <si>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</si>
  <si>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</si>
  <si>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</si>
  <si>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</si>
  <si>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</si>
  <si>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</si>
  <si>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</si>
  <si>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</si>
  <si>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</si>
  <si>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</si>
  <si>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</si>
  <si>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</si>
  <si>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</si>
  <si>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</si>
  <si>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</si>
  <si>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</si>
  <si>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</si>
  <si>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</si>
  <si>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</si>
  <si>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</si>
  <si>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</si>
  <si>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</si>
  <si>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</si>
  <si>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</si>
  <si>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</si>
  <si>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</si>
  <si>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</si>
  <si>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</si>
  <si>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</si>
  <si>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</si>
  <si>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</si>
  <si>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</si>
  <si>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</si>
  <si>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</si>
  <si>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</si>
  <si>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</si>
  <si>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</si>
  <si>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</si>
  <si>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</si>
  <si>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</si>
  <si>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</si>
  <si>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</si>
  <si>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</si>
  <si>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</si>
  <si>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</si>
  <si>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</si>
  <si>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</si>
  <si>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</si>
  <si>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</si>
  <si>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</si>
  <si>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</si>
  <si>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</si>
  <si>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</si>
  <si>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</si>
  <si>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</si>
  <si>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</si>
  <si>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</si>
  <si>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</si>
  <si>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</si>
  <si>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</si>
  <si>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</si>
  <si>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</si>
  <si>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</si>
  <si>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</si>
  <si>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</si>
  <si>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</si>
  <si>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</si>
  <si>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</si>
  <si>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</si>
  <si>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</si>
  <si>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</si>
  <si>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</si>
  <si>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</si>
  <si>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</si>
  <si>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</si>
  <si>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</si>
  <si>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</si>
  <si>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</si>
  <si>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</si>
  <si>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</si>
  <si>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</si>
  <si>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</si>
  <si>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</si>
  <si>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</si>
  <si>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</si>
  <si>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</si>
  <si>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</si>
  <si>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</si>
  <si>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</si>
  <si>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</si>
  <si>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</si>
  <si>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</si>
  <si>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</si>
  <si>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</si>
  <si>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</si>
  <si>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</si>
  <si>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</si>
  <si>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</si>
  <si>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</si>
  <si>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</si>
  <si>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</si>
  <si>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</si>
  <si>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</si>
  <si>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</si>
  <si>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</si>
  <si>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</si>
  <si>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</si>
  <si>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</si>
  <si>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</si>
  <si>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</si>
  <si>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</si>
  <si>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</si>
  <si>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</si>
  <si>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</si>
  <si>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</si>
  <si>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</si>
  <si>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</si>
  <si>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</si>
  <si>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</si>
  <si>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</si>
  <si>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</si>
  <si>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</si>
  <si>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</si>
  <si>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</si>
  <si>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</si>
  <si>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</si>
  <si>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</si>
  <si>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</si>
  <si>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</si>
  <si>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</si>
  <si>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</si>
  <si>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</si>
  <si>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</si>
  <si>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</si>
  <si>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</si>
  <si>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</si>
  <si>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</si>
  <si>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</si>
  <si>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</si>
  <si>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</si>
  <si>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</si>
  <si>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</si>
  <si>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</si>
  <si>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</si>
  <si>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</si>
  <si>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</si>
  <si>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</si>
  <si>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</si>
  <si>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</si>
  <si>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</si>
  <si>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</si>
  <si>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</si>
  <si>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</si>
  <si>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</si>
  <si>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</si>
  <si>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</si>
  <si>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</si>
  <si>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</si>
  <si>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</si>
  <si>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</si>
  <si>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</si>
  <si>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</si>
  <si>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</si>
  <si>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</si>
  <si>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</si>
  <si>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</si>
  <si>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</si>
  <si>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</si>
  <si>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</si>
  <si>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</si>
  <si>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</si>
  <si>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</si>
  <si>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</si>
  <si>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</si>
  <si>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</si>
  <si>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</si>
  <si>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</si>
  <si>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</si>
  <si>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</si>
  <si>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</si>
  <si>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</si>
  <si>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</si>
  <si>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</si>
  <si>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</si>
  <si>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</si>
  <si>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</si>
  <si>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</si>
  <si>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</si>
  <si>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</si>
  <si>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</si>
  <si>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</si>
  <si>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</si>
  <si>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</si>
  <si>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</si>
  <si>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</si>
  <si>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</si>
  <si>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</si>
  <si>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</si>
  <si>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</si>
  <si>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</si>
  <si>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</si>
  <si>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</si>
  <si>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</si>
  <si>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</si>
  <si>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</si>
  <si>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</si>
  <si>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</si>
  <si>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</si>
  <si>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</si>
  <si>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</si>
  <si>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</si>
  <si>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</si>
  <si>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</si>
  <si>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</si>
  <si>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</si>
  <si>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</si>
  <si>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</si>
  <si>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</si>
  <si>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</si>
  <si>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</si>
  <si>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</si>
  <si>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</si>
  <si>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</si>
  <si>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</si>
  <si>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</si>
  <si>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</si>
  <si>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</si>
  <si>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</si>
  <si>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</si>
  <si>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</si>
  <si>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</si>
  <si>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</si>
  <si>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</si>
  <si>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</si>
  <si>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</si>
  <si>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</si>
  <si>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</si>
  <si>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</si>
  <si>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</si>
  <si>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</si>
  <si>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</si>
  <si>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</si>
  <si>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</si>
  <si>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</si>
  <si>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</si>
  <si>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</si>
  <si>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</si>
  <si>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</si>
  <si>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</si>
  <si>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</si>
  <si>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</si>
  <si>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</si>
  <si>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</si>
  <si>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</si>
  <si>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</si>
  <si>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</si>
  <si>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</si>
  <si>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</si>
  <si>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</si>
  <si>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</si>
  <si>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</si>
  <si>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</si>
  <si>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</si>
  <si>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</si>
  <si>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</si>
  <si>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</si>
  <si>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</si>
  <si>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</si>
  <si>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</si>
  <si>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</si>
  <si>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</si>
  <si>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</si>
  <si>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</si>
  <si>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</si>
  <si>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</si>
  <si>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</si>
  <si>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</si>
  <si>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</si>
  <si>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</si>
  <si>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</si>
  <si>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</si>
  <si>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</si>
  <si>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</si>
  <si>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</si>
  <si>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</si>
  <si>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</si>
  <si>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</si>
  <si>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</si>
  <si>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</si>
  <si>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</si>
  <si>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</si>
  <si>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</si>
  <si>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</si>
  <si>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</si>
  <si>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</si>
  <si>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</si>
  <si>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</si>
  <si>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</si>
  <si>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</si>
  <si>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</si>
  <si>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</si>
  <si>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</si>
  <si>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</si>
  <si>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</si>
  <si>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</si>
  <si>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</si>
  <si>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</si>
  <si>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</si>
  <si>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</si>
  <si>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</si>
  <si>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</si>
  <si>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</si>
  <si>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</si>
  <si>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</si>
  <si>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</si>
  <si>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</si>
  <si>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</si>
  <si>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</si>
  <si>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</si>
  <si>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</si>
  <si>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</si>
  <si>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</si>
  <si>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</si>
  <si>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</si>
  <si>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</si>
  <si>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</si>
  <si>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</si>
  <si>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</si>
  <si>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</si>
  <si>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</si>
  <si>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</si>
  <si>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</si>
  <si>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</si>
  <si>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</si>
  <si>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</si>
  <si>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</si>
  <si>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</si>
  <si>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</si>
  <si>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</si>
  <si>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</si>
  <si>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</si>
  <si>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</si>
  <si>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</si>
  <si>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</si>
  <si>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</si>
  <si>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</si>
  <si>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</si>
  <si>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</si>
  <si>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</si>
  <si>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</si>
  <si>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</si>
  <si>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</si>
  <si>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</si>
  <si>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</si>
  <si>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</si>
  <si>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</si>
  <si>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</si>
  <si>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</si>
  <si>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</si>
  <si>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</si>
  <si>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</si>
  <si>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</si>
  <si>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</si>
  <si>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</si>
  <si>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</si>
  <si>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</si>
  <si>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</si>
  <si>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</si>
  <si>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</si>
  <si>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</si>
  <si>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</si>
  <si>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</si>
  <si>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</si>
  <si>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</si>
  <si>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</si>
  <si>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</si>
  <si>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</si>
  <si>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</si>
  <si>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</si>
  <si>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</si>
  <si>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</si>
  <si>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</si>
  <si>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</si>
  <si>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</si>
  <si>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</si>
  <si>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</si>
  <si>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</si>
  <si>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</si>
  <si>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</si>
  <si>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</si>
  <si>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</si>
  <si>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</si>
  <si>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</si>
  <si>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</si>
  <si>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</si>
  <si>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</si>
  <si>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</si>
  <si>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</si>
  <si>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</si>
  <si>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</si>
  <si>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</si>
  <si>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</si>
  <si>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</si>
  <si>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</si>
  <si>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</si>
  <si>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</si>
  <si>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</si>
  <si>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</si>
  <si>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</si>
  <si>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</si>
  <si>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</si>
  <si>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</si>
  <si>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</si>
  <si>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</si>
  <si>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</si>
  <si>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</si>
  <si>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</si>
  <si>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</si>
  <si>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</si>
  <si>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</si>
  <si>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</si>
  <si>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</si>
  <si>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</si>
  <si>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</si>
  <si>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</si>
  <si>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</si>
  <si>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</si>
  <si>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</si>
  <si>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</si>
  <si>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</si>
  <si>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</si>
  <si>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</si>
  <si>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</si>
  <si>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</si>
  <si>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</si>
  <si>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</si>
  <si>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</si>
  <si>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</si>
  <si>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</si>
  <si>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</si>
  <si>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</si>
  <si>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</si>
  <si>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</si>
  <si>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</si>
  <si>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</si>
  <si>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</si>
  <si>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</si>
  <si>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</si>
  <si>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</si>
  <si>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</si>
  <si>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</si>
  <si>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</si>
  <si>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</si>
  <si>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</si>
  <si>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</si>
  <si>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</si>
  <si>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</si>
  <si>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</si>
  <si>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</si>
  <si>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</si>
  <si>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</si>
  <si>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</si>
  <si>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</si>
  <si>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</si>
  <si>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</si>
  <si>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</si>
  <si>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</si>
  <si>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</si>
  <si>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</si>
  <si>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</si>
  <si>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</si>
  <si>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</si>
  <si>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</si>
  <si>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</si>
  <si>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</si>
  <si>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</si>
  <si>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</si>
  <si>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</si>
  <si>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</si>
  <si>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</si>
  <si>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</si>
  <si>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</si>
  <si>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</si>
  <si>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</si>
  <si>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</si>
  <si>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</si>
  <si>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</si>
  <si>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</si>
  <si>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</si>
  <si>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</si>
  <si>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</si>
  <si>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</si>
  <si>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</si>
  <si>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</si>
  <si>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</si>
  <si>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</si>
  <si>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</si>
  <si>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</si>
  <si>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</si>
  <si>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</si>
  <si>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</si>
  <si>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</si>
  <si>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</si>
  <si>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</si>
  <si>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</si>
  <si>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</si>
  <si>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</si>
  <si>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</si>
  <si>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</si>
  <si>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</si>
  <si>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</si>
  <si>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</si>
  <si>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</si>
  <si>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</si>
  <si>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</si>
  <si>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</si>
  <si>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</si>
  <si>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</si>
  <si>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</si>
  <si>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</si>
  <si>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</si>
  <si>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</si>
  <si>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</si>
  <si>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</si>
  <si>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</si>
  <si>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</si>
  <si>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</si>
  <si>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</si>
  <si>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</si>
  <si>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</si>
  <si>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</si>
  <si>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</si>
  <si>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</si>
  <si>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</si>
  <si>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</si>
  <si>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</si>
  <si>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</si>
  <si>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</si>
  <si>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</si>
  <si>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</si>
  <si>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</si>
  <si>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</si>
  <si>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</si>
  <si>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</si>
  <si>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</si>
  <si>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</si>
  <si>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</si>
  <si>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</si>
  <si>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</si>
  <si>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</si>
  <si>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</si>
  <si>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</si>
  <si>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</si>
  <si>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</si>
  <si>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</si>
  <si>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</si>
  <si>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</si>
  <si>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</si>
  <si>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</si>
  <si>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</si>
  <si>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</si>
  <si>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</si>
  <si>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</si>
  <si>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</si>
  <si>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</si>
  <si>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</si>
  <si>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</si>
  <si>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</si>
  <si>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</si>
  <si>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</si>
  <si>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</si>
  <si>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</si>
  <si>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</si>
  <si>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</si>
  <si>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</si>
  <si>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</si>
  <si>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</si>
  <si>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</si>
  <si>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</si>
  <si>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</si>
  <si>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</si>
  <si>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</si>
  <si>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</si>
  <si>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</si>
  <si>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</si>
  <si>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</si>
  <si>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</si>
  <si>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</si>
  <si>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</si>
  <si>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</si>
  <si>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</si>
  <si>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</si>
  <si>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</si>
  <si>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</si>
  <si>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</si>
  <si>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</si>
  <si>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</si>
  <si>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</si>
  <si>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</si>
  <si>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</si>
  <si>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</si>
  <si>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</si>
  <si>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</si>
  <si>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</si>
  <si>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</si>
  <si>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</si>
  <si>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</si>
  <si>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</si>
  <si>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</si>
  <si>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</si>
  <si>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</si>
  <si>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</si>
  <si>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</si>
  <si>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</si>
  <si>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</si>
  <si>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</si>
  <si>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</si>
  <si>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</si>
  <si>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</si>
  <si>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</si>
  <si>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</si>
  <si>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</si>
  <si>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</si>
  <si>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</si>
  <si>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</si>
  <si>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</si>
  <si>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</si>
  <si>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</si>
  <si>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</si>
  <si>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</si>
  <si>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</si>
  <si>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</si>
  <si>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</si>
  <si>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</si>
  <si>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</si>
  <si>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</si>
  <si>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</si>
  <si>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</si>
  <si>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</si>
  <si>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</si>
  <si>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</si>
  <si>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</si>
  <si>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</si>
  <si>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</si>
  <si>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</si>
  <si>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</si>
  <si>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</si>
  <si>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</si>
  <si>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</si>
  <si>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</si>
  <si>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</si>
  <si>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</si>
  <si>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</si>
  <si>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</si>
  <si>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</si>
  <si>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</si>
  <si>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</si>
  <si>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</si>
  <si>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</si>
  <si>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</si>
  <si>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</si>
  <si>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</si>
  <si>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</si>
  <si>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</si>
  <si>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</si>
  <si>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</si>
  <si>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</si>
  <si>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</si>
  <si>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</si>
  <si>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</si>
  <si>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</si>
  <si>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</si>
  <si>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</si>
  <si>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</si>
  <si>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</si>
  <si>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</si>
  <si>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</si>
  <si>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</si>
  <si>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</si>
  <si>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</si>
  <si>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</si>
  <si>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</si>
  <si>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</si>
  <si>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</si>
  <si>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</si>
  <si>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</si>
  <si>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</si>
  <si>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</si>
  <si>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</si>
  <si>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</si>
  <si>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</si>
  <si>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</si>
  <si>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</si>
  <si>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</si>
  <si>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</si>
  <si>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</si>
  <si>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</si>
  <si>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</si>
  <si>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</si>
  <si>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</si>
  <si>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</si>
  <si>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</si>
  <si>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</si>
  <si>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</si>
  <si>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</si>
  <si>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</si>
  <si>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</si>
  <si>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</si>
  <si>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</si>
  <si>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</si>
  <si>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</si>
  <si>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</si>
  <si>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</si>
  <si>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</si>
  <si>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</si>
  <si>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</si>
  <si>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</si>
  <si>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</si>
  <si>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</si>
  <si>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</si>
  <si>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</si>
  <si>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</si>
  <si>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</si>
  <si>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</si>
  <si>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</si>
  <si>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</si>
  <si>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</si>
  <si>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</si>
  <si>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</si>
  <si>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</si>
  <si>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</si>
  <si>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</si>
  <si>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</si>
  <si>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</si>
  <si>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</si>
  <si>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</si>
  <si>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</si>
  <si>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</si>
  <si>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</si>
  <si>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</si>
  <si>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</si>
  <si>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</si>
  <si>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</si>
  <si>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</si>
  <si>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</si>
  <si>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</si>
  <si>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</si>
  <si>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</si>
  <si>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</si>
  <si>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</si>
  <si>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</si>
  <si>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</si>
  <si>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</si>
  <si>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</si>
  <si>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</si>
  <si>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</si>
  <si>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</si>
  <si>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</si>
  <si>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</si>
  <si>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</si>
  <si>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</si>
  <si>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</si>
  <si>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</si>
  <si>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</si>
  <si>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</si>
  <si>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</si>
  <si>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</si>
  <si>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</si>
  <si>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</si>
  <si>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</si>
  <si>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</si>
  <si>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</si>
  <si>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</si>
  <si>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</si>
  <si>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</si>
  <si>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</si>
  <si>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</si>
  <si>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</si>
  <si>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</si>
  <si>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</si>
  <si>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</si>
  <si>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</si>
  <si>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</si>
  <si>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</si>
  <si>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</si>
  <si>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</si>
  <si>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</si>
  <si>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</si>
  <si>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</si>
  <si>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</si>
  <si>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</si>
  <si>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</si>
  <si>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</si>
  <si>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</si>
  <si>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</si>
  <si>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</si>
  <si>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</si>
  <si>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</si>
  <si>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</si>
  <si>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</si>
  <si>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</si>
  <si>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</si>
  <si>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</si>
  <si>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</si>
  <si>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</si>
  <si>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</si>
  <si>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</si>
  <si>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</si>
  <si>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</si>
  <si>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</si>
  <si>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</si>
  <si>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</si>
  <si>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</si>
  <si>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</si>
  <si>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</si>
  <si>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</si>
  <si>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</si>
  <si>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</si>
  <si>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</si>
  <si>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</si>
  <si>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</si>
  <si>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</si>
  <si>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</si>
  <si>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</si>
  <si>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</si>
  <si>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</si>
  <si>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</si>
  <si>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</si>
  <si>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</si>
  <si>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</si>
  <si>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</si>
  <si>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</si>
  <si>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</si>
  <si>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</si>
  <si>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</si>
  <si>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</si>
  <si>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</si>
  <si>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</si>
  <si>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</si>
  <si>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</si>
  <si>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</si>
  <si>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</si>
  <si>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</si>
  <si>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</si>
  <si>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</si>
  <si>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</si>
  <si>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</si>
  <si>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</si>
  <si>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</si>
  <si>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</si>
  <si>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</si>
  <si>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</si>
  <si>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</si>
  <si>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</si>
  <si>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</si>
  <si>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</si>
  <si>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</si>
  <si>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</si>
  <si>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</si>
  <si>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</si>
  <si>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</si>
  <si>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</si>
  <si>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</si>
  <si>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</si>
  <si>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</si>
  <si>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</si>
  <si>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</si>
  <si>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</si>
  <si>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</si>
  <si>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</si>
  <si>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</si>
  <si>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</si>
  <si>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</si>
  <si>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</si>
  <si>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</si>
  <si>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</si>
  <si>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</si>
  <si>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</si>
  <si>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</si>
  <si>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</si>
  <si>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</si>
  <si>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</si>
  <si>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</si>
  <si>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</si>
  <si>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</si>
  <si>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</si>
  <si>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</si>
  <si>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</si>
  <si>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</si>
  <si>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</si>
  <si>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</si>
  <si>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</si>
  <si>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</si>
  <si>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</si>
  <si>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</si>
  <si>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</si>
  <si>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</si>
  <si>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</si>
  <si>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</si>
  <si>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</si>
  <si>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</si>
  <si>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</si>
  <si>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</si>
  <si>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</si>
  <si>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</si>
  <si>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</si>
  <si>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</si>
  <si>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</si>
  <si>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</si>
  <si>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</si>
  <si>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</si>
  <si>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</si>
  <si>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</si>
  <si>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</si>
  <si>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</si>
  <si>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</si>
  <si>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</si>
  <si>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</si>
  <si>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</si>
  <si>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</si>
  <si>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</si>
  <si>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</si>
  <si>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</si>
  <si>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</si>
  <si>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</si>
  <si>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</si>
  <si>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</si>
  <si>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</si>
  <si>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</si>
  <si>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</si>
  <si>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</si>
  <si>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</si>
  <si>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</si>
  <si>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</si>
  <si>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</si>
  <si>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</si>
  <si>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</si>
  <si>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</si>
  <si>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</si>
  <si>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</si>
  <si>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</si>
  <si>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</si>
  <si>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</si>
  <si>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</si>
  <si>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</si>
  <si>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</si>
  <si>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</si>
  <si>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</si>
  <si>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</si>
  <si>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</si>
  <si>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</si>
  <si>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</si>
  <si>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</si>
  <si>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</si>
  <si>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</si>
  <si>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</si>
  <si>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</si>
  <si>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</si>
  <si>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</si>
  <si>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</si>
  <si>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</si>
  <si>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</si>
  <si>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</si>
  <si>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</si>
  <si>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</si>
  <si>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</si>
  <si>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</si>
  <si>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</si>
  <si>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</si>
  <si>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</si>
  <si>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</si>
  <si>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</si>
  <si>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</si>
  <si>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</si>
  <si>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</si>
  <si>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</si>
  <si>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</si>
  <si>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</si>
  <si>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</si>
  <si>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</si>
  <si>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</si>
  <si>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</si>
  <si>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</si>
  <si>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</si>
  <si>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</si>
  <si>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</si>
  <si>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</si>
  <si>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</si>
  <si>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</si>
  <si>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</si>
  <si>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</si>
  <si>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</si>
  <si>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</si>
  <si>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</si>
  <si>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</si>
  <si>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</si>
  <si>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</si>
  <si>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</si>
  <si>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</si>
  <si>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</si>
  <si>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</si>
  <si>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</si>
  <si>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</si>
  <si>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</si>
  <si>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</si>
  <si>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</si>
  <si>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</si>
  <si>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</si>
  <si>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</si>
  <si>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</si>
  <si>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</si>
  <si>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</si>
  <si>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</si>
  <si>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</si>
  <si>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</si>
  <si>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</si>
  <si>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</si>
  <si>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</si>
  <si>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</si>
  <si>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</si>
  <si>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</si>
  <si>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</si>
  <si>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</si>
  <si>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</si>
  <si>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</si>
  <si>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</si>
  <si>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</si>
  <si>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</si>
  <si>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</si>
  <si>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</si>
  <si>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</si>
  <si>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</si>
  <si>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</si>
  <si>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</si>
  <si>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</si>
  <si>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</si>
  <si>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</si>
  <si>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</si>
  <si>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</si>
  <si>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</si>
  <si>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</si>
  <si>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</si>
  <si>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</si>
  <si>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</si>
  <si>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</si>
  <si>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</si>
  <si>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</si>
  <si>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</si>
  <si>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</si>
  <si>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</si>
  <si>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</si>
  <si>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</si>
  <si>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</si>
  <si>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</si>
  <si>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</si>
  <si>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</si>
  <si>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</si>
  <si>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</si>
  <si>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</si>
  <si>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</si>
  <si>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</si>
  <si>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</si>
  <si>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</si>
  <si>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</si>
  <si>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</si>
  <si>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</si>
  <si>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</si>
  <si>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</si>
  <si>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</si>
  <si>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</si>
  <si>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</si>
  <si>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</si>
  <si>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</si>
  <si>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</si>
  <si>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</si>
  <si>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</si>
  <si>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</si>
  <si>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</si>
  <si>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</si>
  <si>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</si>
  <si>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</si>
  <si>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</si>
  <si>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</si>
  <si>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</si>
  <si>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</si>
  <si>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</si>
  <si>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</si>
  <si>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</si>
  <si>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</si>
  <si>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</si>
  <si>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</si>
  <si>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</si>
  <si>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</si>
  <si>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</si>
  <si>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</si>
  <si>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</si>
  <si>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</si>
  <si>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</si>
  <si>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</si>
  <si>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</si>
  <si>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</si>
  <si>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</si>
  <si>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</si>
  <si>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</si>
  <si>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</si>
  <si>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</si>
  <si>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</si>
  <si>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</si>
  <si>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</si>
  <si>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</si>
  <si>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</si>
  <si>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</si>
  <si>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</si>
  <si>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</si>
  <si>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</si>
  <si>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</si>
  <si>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</si>
  <si>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</si>
  <si>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</si>
  <si>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</si>
  <si>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</si>
  <si>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</si>
  <si>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</si>
  <si>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</si>
  <si>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</si>
  <si>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</si>
  <si>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</si>
  <si>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</si>
  <si>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</si>
  <si>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</si>
  <si>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</si>
  <si>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</si>
  <si>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</si>
  <si>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</si>
  <si>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</si>
  <si>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</si>
  <si>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</si>
  <si>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</si>
  <si>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</si>
  <si>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</si>
  <si>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</si>
  <si>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</si>
  <si>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</si>
  <si>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</si>
  <si>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</si>
  <si>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</si>
  <si>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</si>
  <si>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</si>
  <si>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</si>
  <si>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</si>
  <si>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</si>
  <si>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</si>
  <si>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</si>
  <si>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</si>
  <si>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</si>
  <si>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</si>
  <si>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</si>
  <si>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</si>
  <si>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</si>
  <si>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</si>
  <si>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</si>
  <si>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</si>
  <si>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</si>
  <si>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</si>
  <si>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</si>
  <si>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</si>
  <si>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</si>
  <si>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</si>
  <si>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</si>
  <si>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</si>
  <si>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</si>
  <si>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</si>
  <si>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</si>
  <si>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</si>
  <si>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</si>
  <si>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</si>
  <si>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</si>
  <si>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</si>
  <si>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</si>
  <si>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</si>
  <si>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</si>
  <si>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</si>
  <si>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</si>
  <si>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</si>
  <si>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</si>
  <si>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</si>
  <si>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</si>
  <si>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</si>
  <si>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</si>
  <si>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</si>
  <si>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</si>
  <si>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</si>
  <si>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</si>
  <si>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</si>
  <si>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</si>
  <si>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</si>
  <si>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</si>
  <si>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</si>
  <si>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</si>
  <si>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</si>
  <si>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</si>
  <si>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</si>
  <si>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</si>
  <si>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</si>
  <si>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</si>
  <si>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</si>
  <si>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</si>
  <si>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</si>
  <si>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</si>
  <si>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</si>
  <si>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</si>
  <si>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</si>
  <si>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</si>
  <si>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</si>
  <si>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</si>
  <si>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</si>
  <si>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</si>
  <si>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</si>
  <si>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</si>
  <si>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</si>
  <si>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</si>
  <si>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</si>
  <si>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</si>
  <si>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</si>
  <si>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</si>
  <si>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</si>
  <si>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</si>
  <si>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</si>
  <si>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</si>
  <si>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</si>
  <si>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</si>
  <si>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</si>
  <si>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</si>
  <si>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</si>
  <si>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</si>
  <si>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</si>
  <si>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</si>
  <si>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</si>
  <si>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</si>
  <si>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</si>
  <si>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</si>
  <si>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</si>
  <si>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</si>
  <si>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</si>
  <si>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</si>
  <si>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</si>
  <si>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</si>
  <si>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</si>
  <si>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</si>
  <si>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</si>
  <si>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</si>
  <si>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</si>
  <si>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</si>
  <si>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</si>
  <si>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</si>
  <si>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</si>
  <si>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</si>
  <si>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</si>
  <si>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</si>
  <si>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</si>
  <si>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</si>
  <si>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</si>
  <si>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</si>
  <si>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</si>
  <si>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</si>
  <si>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</si>
  <si>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</si>
  <si>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</si>
  <si>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</si>
  <si>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</si>
  <si>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</si>
  <si>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</si>
  <si>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</si>
  <si>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</si>
  <si>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</si>
  <si>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</si>
  <si>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</si>
  <si>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</si>
  <si>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</si>
  <si>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</si>
  <si>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</si>
  <si>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</si>
  <si>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</si>
  <si>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</si>
  <si>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</si>
  <si>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</si>
  <si>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</si>
  <si>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</si>
  <si>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</si>
  <si>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</si>
  <si>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</si>
  <si>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</si>
  <si>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</si>
  <si>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</si>
  <si>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</si>
  <si>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</si>
  <si>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</si>
  <si>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</si>
  <si>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</si>
  <si>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</si>
  <si>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</si>
  <si>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</si>
  <si>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</si>
  <si>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</si>
  <si>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</si>
  <si>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</si>
  <si>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</si>
  <si>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</si>
  <si>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</si>
  <si>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</si>
  <si>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</si>
  <si>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</si>
  <si>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</si>
  <si>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</si>
  <si>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</si>
  <si>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</si>
  <si>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</si>
  <si>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</si>
  <si>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</si>
  <si>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</si>
  <si>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</si>
  <si>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</si>
  <si>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</si>
  <si>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</si>
  <si>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</si>
  <si>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</si>
  <si>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</si>
  <si>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</si>
  <si>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</si>
  <si>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</si>
  <si>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</si>
  <si>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</si>
  <si>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</si>
  <si>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</si>
  <si>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</si>
  <si>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</si>
  <si>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</si>
  <si>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</si>
  <si>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</si>
  <si>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</si>
  <si>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</si>
  <si>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</si>
  <si>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</si>
  <si>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</si>
  <si>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</si>
  <si>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</si>
  <si>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</si>
  <si>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</si>
  <si>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</si>
  <si>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</si>
  <si>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</si>
  <si>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</si>
  <si>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</si>
  <si>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</si>
  <si>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</si>
  <si>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</si>
  <si>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</si>
  <si>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</si>
  <si>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</si>
  <si>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</si>
  <si>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</si>
  <si>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</si>
  <si>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</si>
  <si>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</si>
  <si>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</si>
  <si>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</si>
  <si>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</si>
  <si>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</si>
  <si>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</si>
  <si>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</si>
  <si>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</si>
  <si>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</si>
  <si>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</si>
  <si>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</si>
  <si>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</si>
  <si>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</si>
  <si>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</si>
  <si>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</si>
  <si>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</si>
  <si>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</si>
  <si>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</si>
  <si>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</si>
  <si>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</si>
  <si>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</si>
  <si>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</si>
  <si>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</si>
  <si>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</si>
  <si>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</si>
  <si>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</si>
  <si>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</si>
  <si>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</si>
  <si>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</si>
  <si>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</si>
  <si>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</si>
  <si>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</si>
  <si>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</si>
  <si>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</si>
  <si>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</si>
  <si>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</si>
  <si>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</si>
  <si>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</si>
  <si>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</si>
  <si>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</si>
  <si>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</si>
  <si>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</si>
  <si>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</si>
  <si>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</si>
  <si>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</si>
  <si>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</si>
  <si>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</si>
  <si>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</si>
  <si>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</si>
  <si>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</si>
  <si>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</si>
  <si>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</si>
  <si>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</si>
  <si>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</si>
  <si>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</si>
  <si>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</si>
  <si>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</si>
  <si>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</si>
  <si>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</si>
  <si>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</si>
  <si>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</si>
  <si>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</si>
  <si>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</si>
  <si>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</si>
  <si>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</si>
  <si>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</si>
  <si>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</si>
  <si>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</si>
  <si>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</si>
  <si>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</si>
  <si>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</si>
  <si>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</si>
  <si>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</si>
  <si>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</si>
  <si>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</si>
  <si>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</si>
  <si>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</si>
  <si>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</si>
  <si>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</si>
  <si>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</si>
  <si>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</si>
  <si>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</si>
  <si>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</si>
  <si>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</si>
  <si>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</si>
  <si>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</si>
  <si>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</si>
  <si>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</si>
  <si>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</si>
  <si>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</si>
  <si>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</si>
  <si>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</si>
  <si>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</si>
  <si>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</si>
  <si>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</si>
  <si>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</si>
  <si>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</si>
  <si>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</si>
  <si>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</si>
  <si>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</si>
  <si>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</si>
  <si>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</si>
  <si>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</si>
  <si>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</si>
  <si>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</si>
  <si>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</si>
  <si>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</si>
  <si>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</si>
  <si>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</si>
  <si>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</si>
  <si>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</si>
  <si>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</si>
  <si>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</si>
  <si>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</si>
  <si>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</si>
  <si>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</si>
  <si>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</si>
  <si>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</si>
  <si>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</si>
  <si>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</si>
  <si>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</si>
  <si>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</si>
  <si>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</si>
  <si>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</si>
  <si>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</si>
  <si>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</si>
  <si>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</si>
  <si>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</si>
  <si>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</si>
  <si>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</si>
  <si>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</si>
  <si>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</si>
  <si>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</si>
  <si>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</si>
  <si>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</si>
  <si>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</si>
  <si>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</si>
  <si>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</si>
  <si>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</si>
  <si>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</si>
  <si>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</si>
  <si>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</si>
  <si>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</si>
  <si>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</si>
  <si>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</si>
  <si>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</si>
  <si>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</si>
  <si>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</si>
  <si>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</si>
  <si>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</si>
  <si>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</si>
  <si>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</si>
  <si>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</si>
  <si>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</si>
  <si>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</si>
  <si>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</si>
  <si>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</si>
  <si>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</si>
  <si>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</si>
  <si>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</si>
  <si>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</si>
  <si>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</si>
  <si>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</si>
  <si>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</si>
  <si>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</si>
  <si>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</si>
  <si>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</si>
  <si>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</si>
  <si>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</si>
  <si>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</si>
  <si>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</si>
  <si>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</si>
  <si>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</si>
  <si>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</si>
  <si>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</si>
  <si>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</si>
  <si>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</si>
  <si>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</si>
  <si>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</si>
  <si>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</si>
  <si>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</si>
  <si>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</si>
  <si>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</si>
  <si>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</si>
  <si>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</si>
  <si>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</si>
  <si>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</si>
  <si>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</si>
  <si>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</si>
  <si>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</si>
  <si>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</si>
  <si>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</si>
  <si>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</si>
  <si>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</si>
  <si>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</si>
  <si>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</si>
  <si>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</si>
  <si>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</si>
  <si>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</si>
  <si>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</si>
  <si>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</si>
  <si>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</si>
  <si>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</si>
  <si>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</si>
  <si>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</si>
  <si>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</si>
  <si>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</si>
  <si>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</si>
  <si>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</si>
  <si>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</si>
  <si>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</si>
  <si>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</si>
  <si>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</si>
  <si>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</si>
  <si>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</si>
  <si>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</si>
  <si>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</si>
  <si>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</si>
  <si>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</si>
  <si>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</si>
  <si>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</si>
  <si>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</si>
  <si>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</si>
  <si>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</si>
  <si>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</si>
  <si>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</si>
  <si>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</si>
  <si>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</si>
  <si>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</si>
  <si>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</si>
  <si>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</si>
  <si>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</si>
  <si>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</si>
  <si>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</si>
  <si>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</si>
  <si>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</si>
  <si>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</si>
  <si>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</si>
  <si>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</si>
  <si>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</si>
  <si>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</si>
  <si>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</si>
  <si>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</si>
  <si>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</si>
  <si>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</si>
  <si>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</si>
  <si>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</si>
  <si>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</si>
  <si>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</si>
  <si>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</si>
  <si>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</si>
  <si>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</si>
  <si>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</si>
  <si>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</si>
  <si>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</si>
  <si>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</si>
  <si>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</si>
  <si>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</si>
  <si>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</si>
  <si>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</si>
  <si>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</si>
  <si>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</si>
  <si>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</si>
  <si>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</si>
  <si>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</si>
  <si>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</si>
  <si>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</si>
  <si>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</si>
  <si>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</si>
  <si>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</si>
  <si>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</si>
  <si>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</si>
  <si>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</si>
  <si>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</si>
  <si>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</si>
  <si>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</si>
  <si>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</si>
  <si>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</si>
  <si>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</si>
  <si>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</si>
  <si>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</si>
  <si>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</si>
  <si>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</si>
  <si>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</si>
  <si>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</si>
  <si>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</si>
  <si>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</si>
  <si>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</si>
  <si>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</si>
  <si>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</si>
  <si>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</si>
  <si>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</si>
  <si>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</si>
  <si>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</si>
  <si>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</si>
  <si>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</si>
  <si>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</si>
  <si>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</si>
  <si>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</si>
  <si>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</si>
  <si>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</si>
  <si>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</si>
  <si>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</si>
  <si>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</si>
  <si>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</si>
  <si>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</si>
  <si>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</si>
  <si>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</si>
  <si>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</si>
  <si>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</si>
  <si>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</si>
  <si>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</si>
  <si>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</si>
  <si>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</si>
  <si>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</si>
  <si>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</si>
  <si>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</si>
  <si>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</si>
  <si>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</si>
  <si>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</si>
  <si>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</si>
  <si>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</si>
  <si>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</si>
  <si>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</si>
  <si>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</si>
  <si>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</si>
  <si>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</si>
  <si>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</si>
  <si>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</si>
  <si>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</si>
  <si>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</si>
  <si>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</si>
  <si>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</si>
  <si>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</si>
  <si>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</si>
  <si>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</si>
  <si>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</si>
  <si>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</si>
  <si>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</si>
  <si>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</si>
  <si>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</si>
  <si>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</si>
  <si>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</si>
  <si>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</si>
  <si>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</si>
  <si>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</si>
  <si>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</si>
  <si>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</si>
  <si>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</si>
  <si>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</si>
  <si>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</si>
  <si>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</si>
  <si>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</si>
  <si>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</si>
  <si>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</si>
  <si>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</si>
  <si>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</si>
  <si>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</si>
  <si>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</si>
  <si>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</si>
  <si>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</si>
  <si>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</si>
  <si>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</si>
  <si>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</si>
  <si>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</si>
  <si>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</si>
  <si>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</si>
  <si>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</si>
  <si>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</si>
  <si>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</si>
  <si>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</si>
  <si>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</si>
  <si>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</si>
  <si>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</si>
  <si>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</si>
  <si>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</si>
  <si>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</si>
  <si>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</si>
  <si>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</si>
  <si>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</si>
  <si>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</si>
  <si>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</si>
  <si>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</si>
  <si>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</si>
  <si>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</si>
  <si>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</si>
  <si>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</si>
  <si>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</si>
  <si>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</si>
  <si>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</si>
  <si>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</si>
  <si>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</si>
  <si>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</si>
  <si>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</si>
  <si>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</si>
  <si>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</si>
  <si>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</si>
  <si>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</si>
  <si>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</si>
  <si>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</si>
  <si>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</si>
  <si>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</si>
  <si>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</si>
  <si>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</si>
  <si>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</si>
  <si>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</si>
  <si>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</si>
  <si>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</si>
  <si>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</si>
  <si>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</si>
  <si>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</si>
  <si>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</si>
  <si>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</si>
  <si>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</si>
  <si>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</si>
  <si>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</si>
  <si>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</si>
  <si>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</si>
  <si>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</si>
  <si>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</si>
  <si>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</si>
  <si>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</si>
  <si>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</si>
  <si>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</si>
  <si>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</si>
  <si>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</si>
  <si>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</si>
  <si>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</si>
  <si>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</si>
  <si>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</si>
  <si>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</si>
  <si>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</si>
  <si>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</si>
  <si>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</si>
  <si>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</si>
  <si>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</si>
  <si>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</si>
  <si>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</si>
  <si>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</si>
  <si>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</si>
  <si>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</si>
  <si>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</si>
  <si>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</si>
  <si>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</si>
  <si>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</si>
  <si>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</si>
  <si>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</si>
  <si>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</si>
  <si>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</si>
  <si>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</si>
  <si>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</si>
  <si>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</si>
  <si>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</si>
  <si>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</si>
  <si>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</si>
  <si>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</si>
  <si>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</si>
  <si>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</si>
  <si>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</si>
  <si>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</si>
  <si>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</si>
  <si>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</si>
  <si>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</si>
  <si>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</si>
  <si>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</si>
  <si>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</si>
  <si>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</si>
  <si>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</si>
  <si>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</si>
  <si>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</si>
  <si>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</si>
  <si>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</si>
  <si>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</si>
  <si>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</si>
  <si>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</si>
  <si>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</si>
  <si>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</si>
  <si>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</si>
  <si>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</si>
  <si>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</si>
  <si>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</si>
  <si>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</si>
  <si>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</si>
  <si>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</si>
  <si>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</si>
  <si>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</si>
  <si>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</si>
  <si>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</si>
  <si>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</si>
  <si>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</si>
  <si>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</si>
  <si>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</si>
  <si>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</si>
  <si>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</si>
  <si>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</si>
  <si>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</si>
  <si>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</si>
  <si>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</si>
  <si>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</si>
  <si>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</si>
  <si>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</si>
  <si>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</si>
  <si>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</si>
  <si>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</si>
  <si>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</si>
  <si>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</si>
  <si>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</si>
  <si>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</si>
  <si>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</si>
  <si>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</si>
  <si>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</si>
  <si>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</si>
  <si>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</si>
  <si>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</si>
  <si>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</si>
  <si>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</si>
  <si>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</si>
  <si>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</si>
  <si>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</si>
  <si>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</si>
  <si>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</si>
  <si>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</si>
  <si>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</si>
  <si>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</si>
  <si>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</si>
  <si>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</si>
  <si>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</si>
  <si>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</si>
  <si>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</si>
  <si>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</si>
  <si>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</si>
  <si>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</si>
  <si>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</si>
  <si>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</si>
  <si>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</si>
  <si>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</si>
  <si>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</si>
  <si>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</si>
  <si>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</si>
  <si>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</si>
  <si>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</si>
  <si>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</si>
  <si>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</si>
  <si>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</si>
  <si>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</si>
  <si>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</si>
  <si>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</si>
  <si>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</si>
  <si>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</si>
  <si>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</si>
  <si>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</si>
  <si>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</si>
  <si>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</si>
  <si>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</si>
  <si>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</si>
  <si>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</si>
  <si>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</si>
  <si>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</si>
  <si>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</si>
  <si>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</si>
  <si>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</si>
  <si>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</si>
  <si>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</si>
  <si>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</si>
  <si>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</si>
  <si>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</si>
  <si>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</si>
  <si>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</si>
  <si>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</si>
  <si>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</si>
  <si>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</si>
  <si>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</si>
  <si>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</si>
  <si>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</si>
  <si>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</si>
  <si>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</si>
  <si>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</si>
  <si>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</si>
  <si>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</si>
  <si>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</si>
  <si>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</si>
  <si>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</si>
  <si>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</si>
  <si>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</si>
  <si>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</si>
  <si>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</si>
  <si>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</si>
  <si>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</si>
  <si>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</si>
  <si>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</si>
  <si>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</si>
  <si>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</si>
  <si>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</si>
  <si>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</si>
  <si>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</si>
  <si>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</si>
  <si>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</si>
  <si>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</si>
  <si>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</si>
  <si>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</si>
  <si>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</si>
  <si>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</si>
  <si>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</si>
  <si>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</si>
  <si>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</si>
  <si>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</si>
  <si>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</si>
  <si>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</si>
  <si>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</si>
  <si>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</si>
  <si>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</si>
  <si>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</si>
  <si>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</si>
  <si>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</si>
  <si>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</si>
  <si>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</si>
  <si>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</si>
  <si>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</si>
  <si>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</si>
  <si>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</si>
  <si>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</si>
  <si>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</si>
  <si>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</si>
  <si>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</si>
  <si>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</si>
  <si>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</si>
  <si>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</si>
  <si>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</si>
  <si>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</si>
  <si>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</si>
  <si>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</si>
  <si>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</si>
  <si>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</si>
  <si>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</si>
  <si>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</si>
  <si>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</si>
  <si>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</si>
  <si>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</si>
  <si>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</si>
  <si>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</si>
  <si>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</si>
  <si>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</si>
  <si>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</si>
  <si>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</si>
  <si>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</si>
  <si>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</si>
  <si>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</si>
  <si>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</si>
  <si>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</si>
  <si>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</si>
  <si>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</si>
  <si>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</si>
  <si>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</si>
  <si>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</si>
  <si>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</si>
  <si>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</si>
  <si>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</si>
  <si>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</si>
  <si>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</si>
  <si>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</si>
  <si>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</si>
  <si>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</si>
  <si>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</si>
  <si>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</si>
  <si>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</si>
  <si>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</si>
  <si>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</si>
  <si>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</si>
  <si>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</si>
  <si>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</si>
  <si>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</si>
  <si>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</si>
  <si>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</si>
  <si>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</si>
  <si>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</si>
  <si>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</si>
  <si>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</si>
  <si>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</si>
  <si>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</si>
  <si>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</si>
  <si>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</si>
  <si>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</si>
  <si>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</si>
  <si>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</si>
  <si>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</si>
  <si>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</si>
  <si>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</si>
  <si>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</si>
  <si>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</si>
  <si>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</si>
  <si>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</si>
  <si>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</si>
  <si>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</si>
  <si>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</si>
  <si>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</si>
  <si>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</si>
  <si>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</si>
  <si>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</si>
  <si>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</si>
  <si>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</si>
  <si>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</si>
  <si>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</si>
  <si>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</si>
  <si>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</si>
  <si>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</si>
  <si>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</si>
  <si>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</si>
  <si>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</si>
  <si>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</si>
  <si>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</si>
  <si>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</si>
  <si>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</si>
  <si>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</si>
  <si>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</si>
  <si>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</si>
  <si>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</si>
  <si>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</si>
  <si>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</si>
  <si>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</si>
  <si>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</si>
  <si>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</si>
  <si>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</si>
  <si>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</si>
  <si>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</si>
  <si>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</si>
  <si>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</si>
  <si>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</si>
  <si>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</si>
  <si>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</si>
  <si>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</si>
  <si>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</si>
  <si>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</si>
  <si>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</si>
  <si>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</si>
  <si>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</si>
  <si>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</si>
  <si>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</si>
  <si>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</si>
  <si>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</si>
  <si>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</si>
  <si>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</si>
  <si>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</si>
  <si>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</si>
  <si>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</si>
  <si>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</si>
  <si>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</si>
  <si>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</si>
  <si>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</si>
  <si>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</si>
  <si>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</si>
  <si>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</si>
  <si>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</si>
  <si>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</si>
  <si>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</si>
  <si>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</si>
  <si>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</si>
  <si>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</si>
  <si>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</si>
  <si>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</si>
  <si>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</si>
  <si>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</si>
  <si>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</si>
  <si>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</si>
  <si>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</si>
  <si>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</si>
  <si>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</si>
  <si>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</si>
  <si>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</si>
  <si>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</si>
  <si>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</si>
  <si>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</si>
  <si>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</si>
  <si>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</si>
  <si>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</si>
  <si>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</si>
  <si>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</si>
  <si>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</si>
  <si>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</si>
  <si>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</si>
  <si>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</si>
  <si>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</si>
  <si>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</si>
  <si>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</si>
  <si>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</si>
  <si>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</si>
  <si>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</si>
  <si>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</si>
  <si>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</si>
  <si>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</si>
  <si>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</si>
  <si>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</si>
  <si>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</si>
  <si>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</si>
  <si>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</si>
  <si>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</si>
  <si>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</si>
  <si>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</si>
  <si>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</si>
  <si>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</si>
  <si>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</si>
  <si>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</si>
  <si>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</si>
  <si>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</si>
  <si>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</si>
  <si>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</si>
  <si>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</si>
  <si>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</si>
  <si>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</si>
  <si>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</si>
  <si>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</si>
  <si>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</si>
  <si>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</si>
  <si>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</si>
  <si>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</si>
  <si>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</si>
  <si>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</si>
  <si>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</si>
  <si>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</si>
  <si>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</si>
  <si>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</si>
  <si>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</si>
  <si>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</si>
  <si>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</si>
  <si>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</si>
  <si>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</si>
  <si>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</si>
  <si>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</si>
  <si>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</si>
  <si>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</si>
  <si>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</si>
  <si>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</si>
  <si>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</si>
  <si>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</si>
  <si>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</si>
  <si>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</si>
  <si>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</si>
  <si>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</si>
  <si>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</si>
  <si>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</si>
  <si>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</si>
  <si>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</si>
  <si>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</si>
  <si>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</si>
  <si>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</si>
  <si>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</si>
  <si>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</si>
  <si>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</si>
  <si>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</si>
  <si>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</si>
  <si>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</si>
  <si>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</si>
  <si>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</si>
  <si>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</si>
  <si>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</si>
  <si>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</si>
  <si>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</si>
  <si>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</si>
  <si>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</si>
  <si>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</si>
  <si>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</si>
  <si>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</si>
  <si>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</si>
  <si>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</si>
  <si>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</si>
  <si>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</si>
  <si>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</si>
  <si>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</si>
  <si>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</si>
  <si>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</si>
  <si>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</si>
  <si>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</si>
  <si>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</si>
  <si>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</si>
  <si>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</si>
  <si>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</si>
  <si>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</si>
  <si>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</si>
  <si>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</si>
  <si>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</si>
  <si>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</si>
  <si>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</si>
  <si>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</si>
  <si>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</si>
  <si>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</si>
  <si>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</si>
  <si>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</si>
  <si>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</si>
  <si>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</si>
  <si>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</si>
  <si>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</si>
  <si>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</si>
  <si>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</si>
  <si>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</si>
  <si>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</si>
  <si>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</si>
  <si>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</si>
  <si>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</si>
  <si>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</si>
  <si>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</si>
  <si>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</si>
  <si>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</si>
  <si>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</si>
  <si>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</si>
  <si>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</si>
  <si>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</si>
  <si>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</si>
  <si>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</si>
  <si>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</si>
  <si>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</si>
  <si>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</si>
  <si>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</si>
  <si>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</si>
  <si>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</si>
  <si>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</si>
  <si>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</si>
  <si>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</si>
  <si>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</si>
  <si>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</si>
  <si>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</si>
  <si>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</si>
  <si>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</si>
  <si>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</si>
  <si>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</si>
  <si>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</si>
  <si>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</si>
  <si>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</si>
  <si>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</si>
  <si>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</si>
  <si>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</si>
  <si>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</si>
  <si>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</si>
  <si>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</si>
  <si>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</si>
  <si>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</si>
  <si>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</si>
  <si>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</si>
  <si>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</si>
  <si>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</si>
  <si>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</si>
  <si>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</si>
  <si>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</si>
  <si>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</si>
  <si>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</si>
  <si>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</si>
  <si>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</si>
  <si>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</si>
  <si>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</si>
  <si>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</si>
  <si>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</si>
  <si>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</si>
  <si>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</si>
  <si>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</si>
  <si>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</si>
  <si>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</si>
  <si>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</si>
  <si>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</si>
  <si>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</si>
  <si>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</si>
  <si>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</si>
  <si>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</si>
  <si>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</si>
  <si>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</si>
  <si>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</si>
  <si>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</si>
  <si>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</si>
  <si>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</si>
  <si>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</si>
  <si>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</si>
  <si>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</si>
  <si>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</si>
  <si>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</si>
  <si>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</si>
  <si>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</si>
  <si>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</si>
  <si>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</si>
  <si>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</si>
  <si>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</si>
  <si>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</si>
  <si>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</si>
  <si>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</si>
  <si>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</si>
  <si>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</si>
  <si>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</si>
  <si>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</si>
  <si>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</si>
  <si>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</si>
  <si>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</si>
  <si>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</si>
  <si>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</si>
  <si>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</si>
  <si>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</si>
  <si>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</si>
  <si>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</si>
  <si>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</si>
  <si>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</si>
  <si>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</si>
  <si>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</si>
  <si>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</si>
  <si>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</si>
  <si>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</si>
  <si>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</si>
  <si>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</si>
  <si>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</si>
  <si>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</si>
  <si>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</si>
  <si>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</si>
  <si>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</si>
  <si>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</si>
  <si>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</si>
  <si>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</si>
  <si>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</si>
  <si>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</si>
  <si>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</si>
  <si>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</si>
  <si>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</si>
  <si>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</si>
  <si>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</si>
  <si>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</si>
  <si>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</si>
  <si>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</si>
  <si>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</si>
  <si>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</si>
  <si>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</si>
  <si>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</si>
  <si>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</si>
  <si>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</si>
  <si>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</si>
  <si>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</si>
  <si>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</si>
  <si>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</si>
  <si>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</si>
  <si>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</si>
  <si>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</si>
  <si>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</si>
  <si>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</si>
  <si>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</si>
  <si>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</si>
  <si>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</si>
  <si>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</si>
  <si>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</si>
  <si>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</si>
  <si>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</si>
  <si>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</si>
  <si>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</si>
  <si>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</si>
  <si>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</si>
  <si>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</si>
  <si>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</si>
  <si>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</si>
  <si>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</si>
  <si>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</si>
  <si>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</si>
  <si>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</si>
  <si>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</si>
  <si>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</si>
  <si>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</si>
  <si>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</si>
  <si>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</si>
  <si>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</si>
  <si>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</si>
  <si>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</si>
  <si>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</si>
  <si>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</si>
  <si>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</si>
  <si>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</si>
  <si>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</si>
  <si>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</si>
  <si>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</si>
  <si>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</si>
  <si>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</si>
  <si>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</si>
  <si>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</si>
  <si>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</si>
  <si>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</si>
  <si>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</si>
  <si>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</si>
  <si>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</si>
  <si>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</si>
  <si>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</si>
  <si>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</si>
  <si>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</si>
  <si>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</si>
  <si>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</si>
  <si>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</si>
  <si>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</si>
  <si>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</si>
  <si>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</si>
  <si>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</si>
  <si>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</si>
  <si>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</si>
  <si>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</si>
  <si>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</si>
  <si>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</si>
  <si>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</si>
  <si>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</si>
  <si>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</si>
  <si>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</si>
  <si>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</si>
  <si>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</si>
  <si>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</si>
  <si>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</si>
  <si>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</si>
  <si>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</si>
  <si>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</si>
  <si>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</si>
  <si>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</si>
  <si>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</si>
  <si>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</si>
  <si>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</si>
  <si>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</si>
  <si>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</si>
  <si>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</si>
  <si>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</si>
  <si>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</si>
  <si>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</si>
  <si>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</si>
  <si>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</si>
  <si>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</si>
  <si>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</si>
  <si>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</si>
  <si>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</si>
  <si>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</si>
  <si>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</si>
  <si>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</si>
  <si>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</si>
  <si>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</si>
  <si>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</si>
  <si>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</si>
  <si>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</si>
  <si>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</si>
  <si>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</si>
  <si>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</si>
  <si>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</si>
  <si>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</si>
  <si>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</si>
  <si>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</si>
  <si>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</si>
  <si>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</si>
  <si>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</si>
  <si>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</si>
  <si>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</si>
  <si>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</si>
  <si>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</si>
  <si>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</si>
  <si>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</si>
  <si>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</si>
  <si>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</si>
  <si>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</si>
  <si>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</si>
  <si>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</si>
  <si>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</si>
  <si>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</si>
  <si>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</si>
  <si>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</si>
  <si>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</si>
  <si>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</si>
  <si>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</si>
  <si>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</si>
  <si>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</si>
  <si>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</si>
  <si>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</si>
  <si>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</si>
  <si>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</si>
  <si>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</si>
  <si>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</si>
  <si>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</si>
  <si>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</si>
  <si>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</si>
  <si>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</si>
  <si>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</si>
  <si>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</si>
  <si>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</si>
  <si>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</si>
  <si>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</si>
  <si>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</si>
  <si>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</si>
  <si>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</si>
  <si>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</si>
  <si>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</si>
  <si>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</si>
  <si>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</si>
  <si>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</si>
  <si>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</si>
  <si>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</si>
  <si>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</si>
  <si>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</si>
  <si>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</si>
  <si>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</si>
  <si>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</si>
  <si>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</si>
  <si>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</si>
  <si>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</si>
  <si>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</si>
  <si>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</si>
  <si>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</si>
  <si>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</si>
  <si>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</si>
  <si>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</si>
  <si>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</si>
  <si>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</si>
  <si>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</si>
  <si>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</si>
  <si>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</si>
  <si>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</si>
  <si>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</si>
  <si>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</si>
  <si>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</si>
  <si>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</si>
  <si>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</si>
  <si>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</si>
  <si>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</si>
  <si>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</si>
  <si>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</si>
  <si>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</si>
  <si>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</si>
  <si>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</si>
  <si>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</si>
  <si>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</si>
  <si>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</si>
  <si>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</si>
  <si>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</si>
  <si>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</si>
  <si>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</si>
  <si>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</si>
  <si>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</si>
  <si>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</si>
  <si>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</si>
  <si>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</si>
  <si>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</si>
  <si>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</si>
  <si>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</si>
  <si>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</si>
  <si>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</si>
  <si>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</si>
  <si>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</si>
  <si>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</si>
  <si>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</si>
  <si>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</si>
  <si>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</si>
  <si>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</si>
  <si>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</si>
  <si>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</si>
  <si>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</si>
  <si>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</si>
  <si>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</si>
  <si>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</si>
  <si>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</si>
  <si>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</si>
  <si>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</si>
  <si>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</si>
  <si>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</si>
  <si>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</si>
  <si>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</si>
  <si>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</si>
  <si>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</si>
  <si>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</si>
  <si>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</si>
  <si>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</si>
  <si>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</si>
  <si>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</si>
  <si>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</si>
  <si>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</si>
  <si>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</si>
  <si>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</si>
  <si>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</si>
  <si>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</si>
  <si>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</si>
  <si>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</si>
  <si>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</si>
  <si>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</si>
  <si>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</si>
  <si>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</si>
  <si>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</si>
  <si>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</si>
  <si>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</si>
  <si>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</si>
  <si>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</si>
  <si>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</si>
  <si>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</si>
  <si>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</si>
  <si>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</si>
  <si>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</si>
  <si>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</si>
  <si>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</si>
  <si>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</si>
  <si>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</si>
  <si>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</si>
  <si>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</si>
  <si>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</si>
  <si>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</si>
  <si>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</si>
  <si>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</si>
  <si>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</si>
  <si>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</si>
  <si>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</si>
  <si>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</si>
  <si>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</si>
  <si>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</si>
  <si>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</si>
  <si>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</si>
  <si>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</si>
  <si>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</si>
  <si>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</si>
  <si>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</si>
  <si>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</si>
  <si>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</si>
  <si>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</si>
  <si>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</si>
  <si>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</si>
  <si>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</si>
  <si>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</si>
  <si>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</si>
  <si>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</si>
  <si>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</si>
  <si>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</si>
  <si>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</si>
  <si>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</si>
  <si>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</si>
  <si>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</si>
  <si>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</si>
  <si>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</si>
  <si>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</si>
  <si>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</si>
  <si>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</si>
  <si>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</si>
  <si>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</si>
  <si>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</si>
  <si>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</si>
  <si>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</si>
  <si>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</si>
  <si>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</si>
  <si>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</si>
  <si>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</si>
  <si>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</si>
  <si>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</si>
  <si>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</si>
  <si>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</si>
  <si>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</si>
  <si>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</si>
  <si>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</si>
  <si>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</si>
  <si>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</si>
  <si>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</si>
  <si>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</si>
  <si>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</si>
  <si>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</si>
  <si>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</si>
  <si>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</si>
  <si>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</si>
  <si>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</si>
  <si>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</si>
  <si>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</si>
  <si>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</si>
  <si>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</si>
  <si>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</si>
  <si>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</si>
  <si>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</si>
  <si>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</si>
  <si>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</si>
  <si>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</si>
  <si>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</si>
  <si>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</si>
  <si>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</si>
  <si>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</si>
  <si>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</si>
  <si>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</si>
  <si>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</si>
  <si>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</si>
  <si>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</si>
  <si>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</si>
  <si>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</si>
  <si>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</si>
  <si>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</si>
  <si>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</si>
  <si>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</si>
  <si>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</si>
  <si>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</si>
  <si>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</si>
  <si>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</si>
  <si>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</si>
  <si>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</si>
  <si>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</si>
  <si>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</si>
  <si>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</si>
  <si>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</si>
  <si>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</si>
  <si>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</si>
  <si>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</si>
  <si>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</si>
  <si>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</si>
  <si>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</si>
  <si>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</si>
  <si>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</si>
  <si>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</si>
  <si>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</si>
  <si>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</si>
  <si>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</si>
  <si>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</si>
  <si>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</si>
  <si>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</si>
  <si>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</si>
  <si>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</si>
  <si>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</si>
  <si>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</si>
  <si>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</si>
  <si>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</si>
  <si>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</si>
  <si>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</si>
  <si>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</si>
  <si>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</si>
  <si>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</si>
  <si>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</si>
  <si>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</si>
  <si>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</si>
  <si>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</si>
  <si>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</si>
  <si>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</si>
  <si>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</si>
  <si>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</si>
  <si>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</si>
  <si>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</si>
  <si>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</si>
  <si>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</si>
  <si>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</si>
  <si>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</si>
  <si>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</si>
  <si>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</si>
  <si>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</si>
  <si>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</si>
  <si>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</si>
  <si>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</si>
  <si>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</si>
  <si>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</si>
  <si>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</si>
  <si>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</si>
  <si>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</si>
  <si>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</si>
  <si>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</si>
  <si>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</si>
  <si>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</si>
  <si>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</si>
  <si>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</si>
  <si>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</si>
  <si>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</si>
  <si>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</si>
  <si>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</si>
  <si>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</si>
  <si>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</si>
  <si>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</si>
  <si>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</si>
  <si>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</si>
  <si>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</si>
  <si>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</si>
  <si>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</si>
  <si>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</si>
  <si>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</si>
  <si>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</si>
  <si>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</si>
  <si>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</si>
  <si>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</si>
  <si>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</si>
  <si>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</si>
  <si>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</si>
  <si>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</si>
  <si>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</si>
  <si>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</si>
  <si>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</si>
  <si>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</si>
  <si>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</si>
  <si>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</si>
  <si>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</si>
  <si>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</si>
  <si>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</si>
  <si>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</si>
  <si>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</si>
  <si>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</si>
  <si>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</si>
  <si>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</si>
  <si>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</si>
  <si>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</si>
  <si>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</si>
  <si>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</si>
  <si>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</si>
  <si>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</si>
  <si>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</si>
  <si>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</si>
  <si>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</si>
  <si>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</si>
  <si>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</si>
  <si>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</si>
  <si>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</si>
  <si>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</si>
  <si>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</si>
  <si>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</si>
  <si>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</si>
  <si>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</si>
  <si>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</si>
  <si>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</si>
  <si>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</si>
  <si>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</si>
  <si>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</si>
  <si>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</si>
  <si>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</si>
  <si>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</si>
  <si>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</si>
  <si>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</si>
  <si>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</si>
  <si>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</si>
  <si>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</si>
  <si>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</si>
  <si>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</si>
  <si>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</si>
  <si>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</si>
  <si>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</si>
  <si>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</si>
  <si>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</si>
  <si>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</si>
  <si>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</si>
  <si>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</si>
  <si>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</si>
  <si>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</si>
  <si>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</si>
  <si>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</si>
  <si>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</si>
  <si>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</si>
  <si>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</si>
  <si>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</si>
  <si>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</si>
  <si>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</si>
  <si>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</si>
  <si>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</si>
  <si>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</si>
  <si>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</si>
  <si>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</si>
  <si>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</si>
  <si>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</si>
  <si>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</si>
  <si>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</si>
  <si>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</si>
  <si>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</si>
  <si>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</si>
  <si>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</si>
  <si>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</si>
  <si>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</si>
  <si>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</si>
  <si>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</si>
  <si>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</si>
  <si>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</si>
  <si>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</si>
  <si>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</si>
  <si>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</si>
  <si>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</si>
  <si>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</si>
  <si>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</si>
  <si>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</si>
  <si>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</si>
  <si>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</si>
  <si>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</si>
  <si>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</si>
  <si>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</si>
  <si>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</si>
  <si>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</si>
  <si>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</si>
  <si>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</si>
  <si>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</si>
  <si>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</si>
  <si>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</si>
  <si>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</si>
  <si>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</si>
  <si>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</si>
  <si>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</si>
  <si>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</si>
  <si>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</si>
  <si>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</si>
  <si>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</si>
  <si>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</si>
  <si>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</si>
  <si>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</si>
  <si>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</si>
  <si>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</si>
  <si>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</si>
  <si>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</si>
  <si>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</si>
  <si>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</si>
  <si>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</si>
  <si>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</si>
  <si>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</si>
  <si>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</si>
  <si>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</si>
  <si>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</si>
  <si>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</si>
  <si>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</si>
  <si>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</si>
  <si>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</si>
  <si>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</si>
  <si>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</si>
  <si>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</si>
  <si>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</si>
  <si>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</si>
  <si>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</si>
  <si>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</si>
  <si>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</si>
  <si>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</si>
  <si>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</si>
  <si>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</si>
  <si>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</si>
  <si>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</si>
  <si>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</si>
  <si>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</si>
  <si>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</si>
  <si>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</si>
  <si>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</si>
  <si>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</si>
  <si>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</si>
  <si>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</si>
  <si>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</si>
  <si>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</si>
  <si>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</si>
  <si>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</si>
  <si>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</si>
  <si>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</si>
  <si>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</si>
  <si>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</si>
  <si>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</si>
  <si>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</si>
  <si>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</si>
  <si>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</si>
  <si>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</si>
  <si>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</si>
  <si>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</si>
  <si>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</si>
  <si>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</si>
  <si>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</si>
  <si>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</si>
  <si>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</si>
  <si>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</si>
  <si>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</si>
  <si>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</si>
  <si>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</si>
  <si>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</si>
  <si>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</si>
  <si>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</si>
  <si>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</si>
  <si>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</si>
  <si>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</si>
  <si>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</si>
  <si>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</si>
  <si>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</si>
  <si>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</si>
  <si>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</si>
  <si>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</si>
  <si>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</si>
  <si>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</si>
  <si>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</si>
  <si>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</si>
  <si>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</si>
  <si>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</si>
  <si>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</si>
  <si>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</si>
  <si>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</si>
  <si>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</si>
  <si>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</si>
  <si>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</si>
  <si>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</si>
  <si>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</si>
  <si>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</si>
  <si>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</si>
  <si>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</si>
  <si>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</si>
  <si>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</si>
  <si>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</si>
  <si>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</si>
  <si>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</si>
  <si>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</si>
  <si>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</si>
  <si>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</si>
  <si>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</si>
  <si>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</si>
  <si>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</si>
  <si>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</si>
  <si>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</si>
  <si>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</si>
  <si>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</si>
  <si>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</si>
  <si>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</si>
  <si>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</si>
  <si>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</si>
  <si>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</si>
  <si>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</si>
  <si>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</si>
  <si>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</si>
  <si>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</si>
  <si>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</si>
  <si>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</si>
  <si>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</si>
  <si>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</si>
  <si>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</si>
  <si>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</si>
  <si>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</si>
  <si>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</si>
  <si>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</si>
  <si>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</si>
  <si>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</si>
  <si>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</si>
  <si>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</si>
  <si>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</si>
  <si>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</si>
  <si>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</si>
  <si>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</si>
  <si>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</si>
  <si>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</si>
  <si>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</si>
  <si>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</si>
  <si>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</si>
  <si>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</si>
  <si>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</si>
  <si>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</si>
  <si>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</si>
  <si>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</si>
  <si>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</si>
  <si>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</si>
  <si>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</si>
  <si>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</si>
  <si>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</si>
  <si>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</si>
  <si>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</si>
  <si>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</si>
  <si>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</si>
  <si>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</si>
  <si>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</si>
  <si>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</si>
  <si>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</si>
  <si>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</si>
  <si>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</si>
  <si>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</si>
  <si>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</si>
  <si>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</si>
  <si>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</si>
  <si>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</si>
  <si>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</si>
  <si>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</si>
  <si>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</si>
  <si>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</si>
  <si>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</si>
  <si>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</si>
  <si>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</si>
  <si>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</si>
  <si>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</si>
  <si>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</si>
  <si>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</si>
  <si>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</si>
  <si>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</si>
  <si>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</si>
  <si>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</si>
  <si>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</si>
  <si>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</si>
  <si>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</si>
  <si>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</si>
  <si>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</si>
  <si>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</si>
  <si>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</si>
  <si>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</si>
  <si>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</si>
  <si>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</si>
  <si>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</si>
  <si>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</si>
  <si>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</si>
  <si>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</si>
  <si>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</si>
  <si>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</si>
  <si>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</si>
  <si>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</si>
  <si>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</si>
  <si>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</si>
  <si>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</si>
  <si>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</si>
  <si>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</si>
  <si>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</si>
  <si>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</si>
  <si>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</si>
  <si>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</si>
  <si>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</si>
  <si>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</si>
  <si>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</si>
  <si>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</si>
  <si>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</si>
  <si>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</si>
  <si>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</si>
  <si>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</si>
  <si>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</si>
  <si>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</si>
  <si>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</si>
  <si>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</si>
  <si>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</si>
  <si>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</si>
  <si>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</si>
  <si>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</si>
  <si>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</si>
  <si>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</si>
  <si>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</si>
  <si>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</si>
  <si>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</si>
  <si>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</si>
  <si>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</si>
  <si>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</si>
  <si>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</si>
  <si>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</si>
  <si>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</si>
  <si>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</si>
  <si>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</si>
  <si>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</si>
  <si>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</si>
  <si>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</si>
  <si>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</si>
  <si>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</si>
  <si>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</si>
  <si>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</si>
  <si>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</si>
  <si>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</si>
  <si>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</si>
  <si>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</si>
  <si>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</si>
  <si>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</si>
  <si>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</si>
  <si>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</si>
  <si>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</si>
  <si>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</si>
  <si>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</si>
  <si>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</si>
  <si>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</si>
  <si>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</si>
  <si>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</si>
  <si>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</si>
  <si>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</si>
  <si>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</si>
  <si>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</si>
  <si>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</si>
  <si>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</si>
  <si>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</si>
  <si>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</si>
  <si>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</si>
  <si>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</si>
  <si>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</si>
  <si>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</si>
  <si>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</si>
  <si>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</si>
  <si>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</si>
  <si>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</si>
  <si>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</si>
  <si>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</si>
  <si>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</si>
  <si>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</si>
  <si>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</si>
  <si>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</si>
  <si>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</si>
  <si>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</si>
  <si>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</si>
  <si>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</si>
  <si>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</si>
  <si>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</si>
  <si>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</si>
  <si>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</si>
  <si>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</si>
  <si>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</si>
  <si>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</si>
  <si>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</si>
  <si>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</si>
  <si>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</si>
  <si>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</si>
  <si>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</si>
  <si>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</si>
  <si>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</si>
  <si>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</si>
  <si>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</si>
  <si>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</si>
  <si>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</si>
  <si>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</si>
  <si>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</si>
  <si>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</si>
  <si>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</si>
  <si>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</si>
  <si>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</si>
  <si>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</si>
  <si>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</si>
  <si>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</si>
  <si>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</si>
  <si>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</si>
  <si>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</si>
  <si>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</si>
  <si>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</si>
  <si>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</si>
  <si>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</si>
  <si>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</si>
  <si>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</si>
  <si>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</si>
  <si>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</si>
  <si>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</si>
  <si>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</si>
  <si>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</si>
  <si>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</si>
  <si>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</si>
  <si>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</si>
  <si>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</si>
  <si>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</si>
  <si>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</si>
  <si>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</si>
  <si>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</si>
  <si>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</si>
  <si>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</si>
  <si>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</si>
  <si>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</si>
  <si>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</si>
  <si>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</si>
  <si>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</si>
  <si>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</si>
  <si>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</si>
  <si>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</si>
  <si>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</si>
  <si>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</si>
  <si>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</si>
  <si>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</si>
  <si>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</si>
  <si>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</si>
  <si>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</si>
  <si>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</si>
  <si>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</si>
  <si>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</si>
  <si>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</si>
  <si>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</si>
  <si>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</si>
  <si>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</si>
  <si>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</si>
  <si>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</si>
  <si>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</si>
  <si>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</si>
  <si>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</si>
  <si>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</si>
  <si>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</si>
  <si>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</si>
  <si>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</si>
  <si>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</si>
  <si>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</si>
  <si>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</si>
  <si>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</si>
  <si>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</si>
  <si>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</si>
  <si>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</si>
  <si>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</si>
  <si>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</si>
  <si>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</si>
  <si>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</si>
  <si>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</si>
  <si>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</si>
  <si>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</si>
  <si>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</si>
  <si>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</si>
  <si>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</si>
  <si>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</si>
  <si>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</si>
  <si>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</si>
  <si>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</si>
  <si>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</si>
  <si>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</si>
  <si>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</si>
  <si>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</si>
  <si>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</si>
  <si>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</si>
  <si>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</si>
  <si>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</si>
  <si>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</si>
  <si>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</si>
  <si>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</si>
  <si>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</si>
  <si>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</si>
  <si>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</si>
  <si>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</si>
  <si>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</si>
  <si>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</si>
  <si>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</si>
  <si>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</si>
  <si>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</si>
  <si>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</si>
  <si>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</si>
  <si>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</si>
  <si>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</si>
  <si>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</si>
  <si>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</si>
  <si>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</si>
  <si>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</si>
  <si>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</si>
  <si>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</si>
  <si>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</si>
  <si>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</si>
  <si>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</si>
  <si>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</si>
  <si>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</si>
  <si>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</si>
  <si>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</si>
  <si>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</si>
  <si>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</si>
  <si>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</si>
  <si>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</si>
  <si>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</si>
  <si>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</si>
  <si>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</si>
  <si>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</si>
  <si>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</si>
  <si>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</si>
  <si>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</si>
  <si>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</si>
  <si>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</si>
  <si>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</si>
  <si>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</si>
  <si>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</si>
  <si>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</si>
  <si>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</si>
  <si>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</si>
  <si>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</si>
  <si>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</si>
  <si>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</si>
  <si>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</si>
  <si>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</si>
  <si>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</si>
  <si>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</si>
  <si>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</si>
  <si>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</si>
  <si>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</si>
  <si>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</si>
  <si>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</si>
  <si>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</si>
  <si>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</si>
  <si>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</si>
  <si>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</si>
  <si>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</si>
  <si>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</si>
  <si>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</si>
  <si>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</si>
  <si>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</si>
  <si>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</si>
  <si>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</si>
  <si>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</si>
  <si>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</si>
  <si>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</si>
  <si>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</si>
  <si>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</si>
  <si>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</si>
  <si>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</si>
  <si>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</si>
  <si>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</si>
  <si>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</si>
  <si>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</si>
  <si>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</si>
  <si>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</si>
  <si>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</si>
  <si>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</si>
  <si>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</si>
  <si>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</si>
  <si>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</si>
  <si>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</si>
  <si>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</si>
  <si>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</si>
  <si>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</si>
  <si>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</si>
  <si>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</si>
  <si>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</si>
  <si>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</si>
  <si>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</si>
  <si>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</si>
  <si>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</si>
  <si>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</si>
  <si>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</si>
  <si>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</si>
  <si>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</si>
  <si>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</si>
  <si>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</si>
  <si>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</si>
  <si>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</si>
  <si>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</si>
  <si>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</si>
  <si>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</si>
  <si>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</si>
  <si>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</si>
  <si>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</si>
  <si>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</si>
  <si>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</si>
  <si>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</si>
  <si>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</si>
  <si>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</si>
  <si>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</si>
  <si>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</si>
  <si>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</si>
  <si>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</si>
  <si>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</si>
  <si>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</si>
  <si>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</si>
  <si>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</si>
  <si>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</si>
  <si>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</si>
  <si>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</si>
  <si>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</si>
  <si>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</si>
  <si>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</si>
  <si>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</si>
  <si>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</si>
  <si>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</si>
  <si>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</si>
  <si>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</si>
  <si>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</si>
  <si>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</si>
  <si>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</si>
  <si>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</si>
  <si>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</si>
  <si>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</si>
  <si>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</si>
  <si>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</si>
  <si>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</si>
  <si>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</si>
  <si>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</si>
  <si>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</si>
  <si>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</si>
  <si>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</si>
  <si>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</si>
  <si>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</si>
  <si>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</si>
  <si>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</si>
  <si>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</si>
  <si>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</si>
  <si>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</si>
  <si>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</si>
  <si>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</si>
  <si>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</si>
  <si>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</si>
  <si>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</si>
  <si>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</si>
  <si>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</si>
  <si>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</si>
  <si>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</si>
  <si>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</si>
  <si>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</si>
  <si>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</si>
  <si>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</si>
  <si>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</si>
  <si>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</si>
  <si>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</si>
  <si>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</si>
  <si>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</si>
  <si>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</si>
  <si>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</si>
  <si>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</si>
  <si>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</si>
  <si>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</si>
  <si>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</si>
  <si>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</si>
  <si>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</si>
  <si>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</si>
  <si>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</si>
  <si>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</si>
  <si>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</si>
  <si>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</si>
  <si>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</si>
  <si>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</si>
  <si>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</si>
  <si>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</si>
  <si>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</si>
  <si>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</si>
  <si>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</si>
  <si>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</si>
  <si>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</si>
  <si>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</si>
  <si>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</si>
  <si>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</si>
  <si>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</si>
  <si>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</si>
  <si>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</si>
  <si>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</si>
  <si>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</si>
  <si>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</si>
  <si>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</si>
  <si>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</si>
  <si>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</si>
  <si>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</si>
  <si>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</si>
  <si>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</si>
  <si>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</si>
  <si>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</si>
  <si>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</si>
  <si>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</si>
  <si>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</si>
  <si>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</si>
  <si>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</si>
  <si>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</si>
  <si>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</si>
  <si>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</si>
  <si>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</si>
  <si>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</si>
  <si>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</si>
  <si>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</si>
  <si>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</si>
  <si>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</si>
  <si>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</si>
  <si>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</si>
  <si>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</si>
  <si>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</si>
  <si>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</si>
  <si>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</si>
  <si>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</si>
  <si>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</si>
  <si>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</si>
  <si>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</si>
  <si>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</si>
  <si>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</si>
  <si>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</si>
  <si>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</si>
  <si>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</si>
  <si>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</si>
  <si>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</si>
  <si>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</si>
  <si>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</si>
  <si>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</si>
  <si>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</si>
  <si>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</si>
  <si>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</si>
  <si>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</si>
  <si>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</si>
  <si>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</si>
  <si>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</si>
  <si>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</si>
  <si>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</si>
  <si>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</si>
  <si>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</si>
  <si>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</si>
  <si>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</si>
  <si>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</si>
  <si>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</si>
  <si>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</si>
  <si>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</si>
  <si>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</si>
  <si>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</si>
  <si>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</si>
  <si>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</si>
  <si>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</si>
  <si>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</si>
  <si>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</si>
  <si>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</si>
  <si>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</si>
  <si>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</si>
  <si>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</si>
  <si>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</si>
  <si>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</si>
  <si>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</si>
  <si>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</si>
  <si>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</si>
  <si>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</si>
  <si>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</si>
  <si>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</si>
  <si>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</si>
  <si>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</si>
  <si>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</si>
  <si>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</si>
  <si>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</si>
  <si>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</si>
  <si>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</si>
  <si>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</si>
  <si>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</si>
  <si>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</si>
  <si>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</si>
  <si>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</si>
  <si>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</si>
  <si>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</si>
  <si>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</si>
  <si>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</si>
  <si>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</si>
  <si>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</si>
  <si>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</si>
  <si>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</si>
  <si>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</si>
  <si>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</si>
  <si>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</si>
  <si>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</si>
  <si>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</si>
  <si>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</si>
  <si>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</si>
  <si>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</si>
  <si>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</si>
  <si>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</si>
  <si>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</si>
  <si>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</si>
  <si>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</si>
  <si>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</si>
  <si>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</si>
  <si>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</si>
  <si>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</si>
  <si>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</si>
  <si>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</si>
  <si>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</si>
  <si>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</si>
  <si>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</si>
  <si>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</si>
  <si>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</si>
  <si>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</si>
  <si>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</si>
  <si>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</si>
  <si>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</si>
  <si>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</si>
  <si>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</si>
  <si>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</si>
  <si>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</si>
  <si>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</si>
  <si>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</si>
  <si>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</si>
  <si>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</si>
  <si>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</si>
  <si>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</si>
  <si>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</si>
  <si>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</si>
  <si>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</si>
  <si>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</si>
  <si>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</si>
  <si>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</si>
  <si>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</si>
  <si>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</si>
  <si>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</si>
  <si>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</si>
  <si>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</si>
  <si>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</si>
  <si>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</si>
  <si>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</si>
  <si>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</si>
  <si>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</si>
  <si>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</si>
  <si>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</si>
  <si>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</si>
  <si>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</si>
  <si>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</si>
  <si>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</si>
  <si>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</si>
  <si>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</si>
  <si>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</si>
  <si>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</si>
  <si>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</si>
  <si>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</si>
  <si>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</si>
  <si>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</si>
  <si>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</si>
  <si>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</si>
  <si>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</si>
  <si>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</si>
  <si>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</si>
  <si>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</si>
  <si>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</si>
  <si>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</si>
  <si>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</si>
  <si>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</si>
  <si>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</si>
  <si>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</si>
  <si>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</si>
  <si>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</si>
  <si>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</si>
  <si>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</si>
  <si>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</si>
  <si>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</si>
  <si>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</si>
  <si>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</si>
  <si>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</si>
  <si>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</si>
  <si>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</si>
  <si>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</si>
  <si>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</si>
  <si>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</si>
  <si>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</si>
  <si>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</si>
  <si>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</si>
  <si>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</si>
  <si>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</si>
  <si>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</si>
  <si>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</si>
  <si>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</si>
  <si>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</si>
  <si>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</si>
  <si>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</si>
  <si>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</si>
  <si>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</si>
  <si>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</si>
  <si>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</si>
  <si>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</si>
  <si>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</si>
  <si>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</si>
  <si>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</si>
  <si>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</si>
  <si>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</si>
  <si>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</si>
  <si>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</si>
  <si>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</si>
  <si>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</si>
  <si>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</si>
  <si>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</si>
  <si>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</si>
  <si>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</si>
  <si>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</si>
  <si>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</si>
  <si>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</si>
  <si>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</si>
  <si>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</si>
  <si>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</si>
  <si>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</si>
  <si>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</si>
  <si>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</si>
  <si>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</si>
  <si>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</si>
  <si>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</si>
  <si>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</si>
  <si>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</si>
  <si>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</si>
  <si>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</si>
  <si>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</si>
  <si>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</si>
  <si>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</si>
  <si>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</si>
  <si>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</si>
  <si>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</si>
  <si>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</si>
  <si>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</si>
  <si>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</si>
  <si>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</si>
  <si>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</si>
  <si>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</si>
  <si>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</si>
  <si>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</si>
  <si>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</si>
  <si>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</si>
  <si>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</si>
  <si>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</si>
  <si>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</si>
  <si>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</si>
  <si>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</si>
  <si>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</si>
  <si>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</si>
  <si>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</si>
  <si>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</si>
  <si>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</si>
  <si>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</si>
  <si>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</si>
  <si>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</si>
  <si>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</si>
  <si>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</si>
  <si>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</si>
  <si>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</si>
  <si>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</si>
  <si>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</si>
  <si>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</si>
  <si>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</si>
  <si>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</si>
  <si>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</si>
  <si>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</si>
  <si>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</si>
  <si>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</si>
  <si>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</si>
  <si>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</si>
  <si>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</si>
  <si>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</si>
  <si>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</si>
  <si>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</si>
  <si>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</si>
  <si>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</si>
  <si>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</si>
  <si>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</si>
  <si>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</si>
  <si>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</si>
  <si>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</si>
  <si>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</si>
  <si>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</si>
  <si>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</si>
  <si>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</si>
  <si>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</si>
  <si>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</si>
  <si>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</si>
  <si>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</si>
  <si>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</si>
  <si>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</si>
  <si>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</si>
  <si>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</si>
  <si>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</si>
  <si>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</si>
  <si>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</si>
  <si>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</si>
  <si>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</si>
  <si>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</si>
  <si>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</si>
  <si>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</si>
  <si>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</si>
  <si>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</si>
  <si>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</si>
  <si>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</si>
  <si>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</si>
  <si>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</si>
  <si>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</si>
  <si>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</si>
  <si>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</si>
  <si>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</si>
  <si>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</si>
  <si>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</si>
  <si>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</si>
  <si>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</si>
  <si>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</si>
  <si>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</si>
  <si>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</si>
  <si>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</si>
  <si>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</si>
  <si>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</si>
  <si>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</si>
  <si>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</si>
  <si>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</si>
  <si>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</si>
  <si>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</si>
  <si>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</si>
  <si>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</si>
  <si>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</si>
  <si>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</si>
  <si>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</si>
  <si>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</si>
  <si>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</si>
  <si>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</si>
  <si>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</si>
  <si>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</si>
  <si>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</si>
  <si>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</si>
  <si>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</si>
  <si>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</si>
  <si>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</si>
  <si>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</si>
  <si>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</si>
  <si>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</si>
  <si>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</si>
  <si>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</si>
  <si>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</si>
  <si>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</si>
  <si>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</si>
  <si>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</si>
  <si>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</si>
  <si>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</si>
  <si>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</si>
  <si>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</si>
  <si>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</si>
  <si>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</si>
  <si>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</si>
  <si>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</si>
  <si>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</si>
  <si>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</si>
  <si>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</si>
  <si>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</si>
  <si>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</si>
  <si>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</si>
  <si>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</si>
  <si>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</si>
  <si>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</si>
  <si>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</si>
  <si>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</si>
  <si>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</si>
  <si>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</si>
  <si>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</si>
  <si>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</si>
  <si>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</si>
  <si>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</si>
  <si>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</si>
  <si>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</si>
  <si>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</si>
  <si>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</si>
  <si>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</si>
  <si>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</si>
  <si>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</si>
  <si>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</si>
  <si>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</si>
  <si>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</si>
  <si>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</si>
  <si>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</si>
  <si>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</si>
  <si>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</si>
  <si>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</si>
  <si>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</si>
  <si>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</si>
  <si>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</si>
  <si>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</si>
  <si>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</si>
  <si>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</si>
  <si>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</si>
  <si>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</si>
  <si>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</si>
  <si>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</si>
  <si>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</si>
  <si>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</si>
  <si>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</si>
  <si>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</si>
  <si>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</si>
  <si>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</si>
  <si>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</si>
  <si>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</si>
  <si>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</si>
  <si>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</si>
  <si>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</si>
  <si>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</si>
  <si>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</si>
  <si>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</si>
  <si>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</si>
  <si>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</si>
  <si>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</si>
  <si>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</si>
  <si>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</si>
  <si>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</si>
  <si>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</si>
  <si>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</si>
  <si>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</si>
  <si>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</si>
  <si>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</si>
  <si>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</si>
  <si>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</si>
  <si>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</si>
  <si>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</si>
  <si>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</si>
  <si>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</si>
  <si>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</si>
  <si>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</si>
  <si>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</si>
  <si>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</si>
  <si>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</si>
  <si>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</si>
  <si>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</si>
  <si>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</si>
  <si>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</si>
  <si>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</si>
  <si>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</si>
  <si>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</si>
  <si>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</si>
  <si>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</si>
  <si>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</si>
  <si>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</si>
  <si>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</si>
  <si>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</si>
  <si>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</si>
  <si>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</si>
  <si>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</si>
  <si>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</si>
  <si>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</si>
  <si>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</si>
  <si>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</si>
  <si>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</si>
  <si>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</si>
  <si>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</si>
  <si>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</si>
  <si>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</si>
  <si>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</si>
  <si>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</si>
  <si>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</si>
  <si>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</si>
  <si>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</si>
  <si>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</si>
  <si>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</si>
  <si>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</si>
  <si>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</si>
  <si>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</si>
  <si>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</si>
  <si>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</si>
  <si>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</si>
  <si>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</si>
  <si>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</si>
  <si>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</si>
  <si>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</si>
  <si>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</si>
  <si>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</si>
  <si>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</si>
  <si>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</si>
  <si>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</si>
  <si>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</si>
  <si>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</si>
  <si>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</si>
  <si>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</si>
  <si>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</si>
  <si>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</si>
  <si>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</si>
  <si>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</si>
  <si>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</si>
  <si>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</si>
  <si>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</si>
  <si>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</si>
  <si>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</si>
  <si>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</si>
  <si>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</si>
  <si>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</si>
  <si>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</si>
  <si>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</si>
  <si>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</si>
  <si>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</si>
  <si>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</si>
  <si>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</si>
  <si>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</si>
  <si>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</si>
  <si>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</si>
  <si>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</si>
  <si>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</si>
  <si>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</si>
  <si>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</si>
  <si>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</si>
  <si>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</si>
  <si>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</si>
  <si>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</si>
  <si>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</si>
  <si>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</si>
  <si>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</si>
  <si>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</si>
  <si>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</si>
  <si>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</si>
  <si>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</si>
  <si>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</si>
  <si>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</si>
  <si>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</si>
  <si>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</si>
  <si>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</si>
  <si>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</si>
  <si>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</si>
  <si>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</si>
  <si>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</si>
  <si>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</si>
  <si>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</si>
  <si>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</si>
  <si>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</si>
  <si>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</si>
  <si>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</si>
  <si>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</si>
  <si>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</si>
  <si>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</si>
  <si>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</si>
  <si>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</si>
  <si>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</si>
  <si>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</si>
  <si>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</si>
  <si>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</si>
  <si>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</si>
  <si>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</si>
  <si>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</si>
  <si>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</si>
  <si>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</si>
  <si>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</si>
  <si>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</si>
  <si>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</si>
  <si>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</si>
  <si>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</si>
  <si>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</si>
  <si>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</si>
  <si>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</si>
  <si>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</si>
  <si>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</si>
  <si>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</si>
  <si>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</si>
  <si>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</si>
  <si>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</si>
  <si>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</si>
  <si>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</si>
  <si>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</si>
  <si>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</si>
  <si>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</si>
  <si>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</si>
  <si>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</si>
  <si>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</si>
  <si>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</si>
  <si>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</si>
  <si>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</si>
  <si>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</si>
  <si>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</si>
  <si>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</si>
  <si>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</si>
  <si>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</si>
  <si>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</si>
  <si>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</si>
  <si>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</si>
  <si>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</si>
  <si>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</si>
  <si>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</si>
  <si>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</si>
  <si>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</si>
  <si>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</si>
  <si>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</si>
  <si>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</si>
  <si>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</si>
  <si>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</si>
  <si>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</si>
  <si>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</si>
  <si>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</si>
  <si>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</si>
  <si>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</si>
  <si>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</si>
  <si>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</si>
  <si>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</si>
  <si>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</si>
  <si>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</si>
  <si>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</si>
  <si>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</si>
  <si>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</si>
  <si>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</si>
  <si>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</si>
  <si>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</si>
  <si>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</si>
  <si>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</si>
  <si>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</si>
  <si>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</si>
  <si>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</si>
  <si>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</si>
  <si>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</si>
  <si>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</si>
  <si>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</si>
  <si>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</si>
  <si>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</si>
  <si>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</si>
  <si>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</si>
  <si>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</si>
  <si>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</si>
  <si>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</si>
  <si>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</si>
  <si>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</si>
  <si>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</si>
  <si>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</si>
  <si>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</si>
  <si>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</si>
  <si>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</si>
  <si>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</si>
  <si>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</si>
  <si>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</si>
  <si>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</si>
  <si>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</si>
  <si>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</si>
  <si>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</si>
  <si>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</si>
  <si>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</si>
  <si>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</si>
  <si>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</si>
  <si>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</si>
  <si>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</si>
  <si>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</si>
  <si>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</si>
  <si>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</si>
  <si>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</si>
  <si>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</si>
  <si>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</si>
  <si>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</si>
  <si>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</si>
  <si>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</si>
  <si>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</si>
  <si>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</si>
  <si>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</si>
  <si>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</si>
  <si>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</si>
  <si>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</si>
  <si>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</si>
  <si>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</si>
  <si>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</si>
  <si>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</si>
  <si>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</si>
  <si>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</si>
  <si>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</si>
  <si>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</si>
  <si>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</si>
  <si>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</si>
  <si>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</si>
  <si>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</si>
  <si>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</si>
  <si>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</si>
  <si>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</si>
  <si>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</si>
  <si>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</si>
  <si>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</si>
  <si>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</si>
  <si>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</si>
  <si>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</si>
  <si>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</si>
  <si>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</si>
  <si>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</si>
  <si>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</si>
  <si>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</si>
  <si>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</si>
  <si>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</si>
  <si>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</si>
  <si>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</si>
  <si>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</si>
  <si>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</si>
  <si>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</si>
  <si>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</si>
  <si>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</si>
  <si>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</si>
  <si>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</si>
  <si>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</si>
  <si>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</si>
  <si>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</si>
  <si>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</si>
  <si>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</si>
  <si>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</si>
  <si>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</si>
  <si>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</si>
  <si>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</si>
  <si>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</si>
  <si>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</si>
  <si>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</si>
  <si>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</si>
  <si>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</si>
  <si>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</si>
  <si>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</si>
  <si>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</si>
  <si>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</si>
  <si>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</si>
  <si>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</si>
  <si>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</si>
  <si>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</si>
  <si>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</si>
  <si>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</si>
  <si>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</si>
  <si>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</si>
  <si>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</si>
  <si>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</si>
  <si>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</si>
  <si>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</si>
  <si>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</si>
  <si>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</si>
  <si>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</si>
  <si>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</si>
  <si>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</si>
  <si>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</si>
  <si>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</si>
  <si>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</si>
  <si>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</si>
  <si>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</si>
  <si>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</si>
  <si>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</si>
  <si>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</si>
  <si>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</si>
  <si>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</si>
  <si>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</si>
  <si>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</si>
  <si>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</si>
  <si>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</si>
  <si>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</si>
  <si>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</si>
  <si>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</si>
  <si>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</si>
  <si>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</si>
  <si>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</si>
  <si>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</si>
  <si>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</si>
  <si>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</si>
  <si>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</si>
  <si>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</si>
  <si>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</si>
  <si>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</si>
  <si>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</si>
  <si>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</si>
  <si>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</si>
  <si>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</si>
  <si>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</si>
  <si>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</si>
  <si>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</si>
  <si>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</si>
  <si>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</si>
  <si>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</si>
  <si>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</si>
  <si>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</si>
  <si>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</si>
  <si>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</si>
  <si>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</si>
  <si>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</si>
  <si>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</si>
  <si>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</si>
  <si>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</si>
  <si>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</si>
  <si>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</si>
  <si>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</si>
  <si>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</si>
  <si>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</si>
  <si>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</si>
  <si>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</si>
  <si>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</si>
  <si>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</si>
  <si>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</si>
  <si>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</si>
  <si>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</si>
  <si>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</si>
  <si>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</si>
  <si>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</si>
  <si>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</si>
  <si>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</si>
  <si>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</si>
  <si>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</si>
  <si>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</si>
  <si>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</si>
  <si>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</si>
  <si>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</si>
  <si>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</si>
  <si>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</si>
  <si>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</si>
  <si>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</si>
  <si>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</si>
  <si>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</si>
  <si>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</si>
  <si>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</si>
  <si>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</si>
  <si>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</si>
  <si>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</si>
  <si>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</si>
  <si>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</si>
  <si>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</si>
  <si>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</si>
  <si>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</si>
  <si>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</si>
  <si>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</si>
  <si>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</si>
  <si>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</si>
  <si>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</si>
  <si>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</si>
  <si>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</si>
  <si>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</si>
  <si>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</si>
  <si>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</si>
  <si>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</si>
  <si>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</si>
  <si>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</si>
  <si>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</si>
  <si>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</si>
  <si>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</si>
  <si>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</si>
  <si>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</si>
  <si>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</si>
  <si>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</si>
  <si>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</si>
  <si>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</si>
  <si>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</si>
  <si>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</si>
  <si>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</si>
  <si>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</si>
  <si>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</si>
  <si>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</si>
  <si>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</si>
  <si>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</si>
  <si>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</si>
  <si>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</si>
  <si>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</si>
  <si>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</si>
  <si>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</si>
  <si>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</si>
  <si>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</si>
  <si>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</si>
  <si>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</si>
  <si>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</si>
  <si>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</si>
  <si>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</si>
  <si>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</si>
  <si>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</si>
  <si>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</si>
  <si>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</si>
  <si>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</si>
  <si>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</si>
  <si>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</si>
  <si>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</si>
  <si>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</si>
  <si>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</si>
  <si>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</si>
  <si>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</si>
  <si>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</si>
  <si>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</si>
  <si>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</si>
  <si>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</si>
  <si>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</si>
  <si>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</si>
  <si>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</si>
  <si>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</si>
  <si>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</si>
  <si>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</si>
  <si>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</si>
  <si>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</si>
  <si>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</si>
  <si>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</si>
  <si>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</si>
  <si>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</si>
  <si>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</si>
  <si>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</si>
  <si>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</si>
  <si>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</si>
  <si>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</si>
  <si>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</si>
  <si>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</si>
  <si>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</si>
  <si>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</si>
  <si>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</si>
  <si>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</si>
  <si>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</si>
  <si>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</si>
  <si>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</si>
  <si>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</si>
  <si>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</si>
  <si>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</si>
  <si>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</si>
  <si>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</si>
  <si>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</si>
  <si>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</si>
  <si>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</si>
  <si>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</si>
  <si>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</si>
  <si>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</si>
  <si>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</si>
  <si>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</si>
  <si>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</si>
  <si>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</si>
  <si>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</si>
  <si>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</si>
  <si>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</si>
  <si>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</si>
  <si>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</si>
  <si>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</si>
  <si>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</si>
  <si>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</si>
  <si>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</si>
  <si>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</si>
  <si>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</si>
  <si>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</si>
  <si>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</si>
  <si>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</si>
  <si>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</si>
  <si>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</si>
  <si>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</si>
  <si>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</si>
  <si>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</si>
  <si>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</si>
  <si>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</si>
  <si>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</si>
  <si>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</si>
  <si>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</si>
  <si>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</si>
  <si>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</si>
  <si>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</si>
  <si>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</si>
  <si>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</si>
  <si>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</si>
  <si>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</si>
  <si>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</si>
  <si>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</si>
  <si>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</si>
  <si>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</si>
  <si>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</si>
  <si>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</si>
  <si>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</si>
  <si>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</si>
  <si>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</si>
  <si>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</si>
  <si>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</si>
  <si>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</si>
  <si>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</si>
  <si>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</si>
  <si>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</si>
  <si>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</si>
  <si>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</si>
  <si>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</si>
  <si>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</si>
  <si>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</si>
  <si>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</si>
  <si>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</si>
  <si>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</si>
  <si>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</si>
  <si>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</si>
  <si>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</si>
  <si>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</si>
  <si>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</si>
  <si>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</si>
  <si>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</si>
  <si>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</si>
  <si>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</si>
  <si>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</si>
  <si>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</si>
  <si>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</si>
  <si>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</si>
  <si>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</si>
  <si>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</si>
  <si>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</si>
  <si>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</si>
  <si>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</si>
  <si>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</si>
  <si>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</si>
  <si>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</si>
  <si>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</si>
  <si>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</si>
  <si>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</si>
  <si>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</si>
  <si>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</si>
  <si>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</si>
  <si>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</si>
  <si>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</si>
  <si>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</si>
  <si>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</si>
  <si>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</si>
  <si>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</si>
  <si>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</si>
  <si>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</si>
  <si>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</si>
  <si>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</si>
  <si>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</si>
  <si>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</si>
  <si>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</si>
  <si>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</si>
  <si>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</si>
  <si>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</si>
  <si>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</si>
  <si>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</si>
  <si>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</si>
  <si>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</si>
  <si>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</si>
  <si>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</si>
  <si>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</si>
  <si>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</si>
  <si>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</si>
  <si>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</si>
  <si>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</si>
  <si>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</si>
  <si>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</si>
  <si>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</si>
  <si>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</si>
  <si>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</si>
  <si>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</si>
  <si>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</si>
  <si>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</si>
  <si>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</si>
  <si>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</si>
  <si>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</si>
  <si>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</si>
  <si>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</si>
  <si>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</si>
  <si>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</si>
  <si>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</si>
  <si>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</si>
  <si>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</si>
  <si>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</si>
  <si>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</si>
  <si>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</si>
  <si>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</si>
  <si>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</si>
  <si>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</si>
  <si>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</si>
  <si>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</si>
  <si>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</si>
  <si>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</si>
  <si>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</si>
  <si>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</si>
  <si>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</si>
  <si>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</si>
  <si>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</si>
  <si>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</si>
  <si>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</si>
  <si>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</si>
  <si>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</si>
  <si>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</si>
  <si>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</si>
  <si>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</si>
  <si>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</si>
  <si>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</si>
  <si>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</si>
  <si>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</si>
  <si>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</si>
  <si>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</si>
  <si>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</si>
  <si>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</si>
  <si>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</si>
  <si>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</si>
  <si>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</si>
  <si>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</si>
  <si>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</si>
  <si>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</si>
  <si>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</si>
  <si>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</si>
  <si>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</si>
  <si>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</si>
  <si>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</si>
  <si>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</si>
  <si>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</si>
  <si>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</si>
  <si>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</si>
  <si>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</si>
  <si>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</si>
  <si>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</si>
  <si>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</si>
  <si>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</si>
  <si>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</si>
  <si>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</si>
  <si>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</si>
  <si>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</si>
  <si>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</si>
  <si>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</si>
  <si>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</si>
  <si>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</si>
  <si>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</si>
  <si>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</si>
  <si>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</si>
  <si>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</si>
  <si>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</si>
  <si>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</si>
  <si>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</si>
  <si>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</si>
  <si>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</si>
  <si>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</si>
  <si>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</si>
  <si>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</si>
  <si>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</si>
  <si>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</si>
  <si>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</si>
  <si>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</si>
  <si>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</si>
  <si>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</si>
  <si>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</si>
  <si>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</si>
  <si>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</si>
  <si>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</si>
  <si>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</si>
  <si>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</si>
  <si>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</si>
  <si>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</si>
  <si>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</si>
  <si>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</si>
  <si>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</si>
  <si>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</si>
  <si>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</si>
  <si>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</si>
  <si>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</si>
  <si>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</si>
  <si>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</si>
  <si>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</si>
  <si>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</si>
  <si>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</si>
  <si>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</si>
  <si>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</si>
  <si>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</si>
  <si>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</si>
  <si>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</si>
  <si>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</si>
  <si>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</si>
  <si>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</si>
  <si>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</si>
  <si>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</si>
  <si>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</si>
  <si>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</si>
  <si>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</si>
  <si>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</si>
  <si>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</si>
  <si>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</si>
  <si>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</si>
  <si>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</si>
  <si>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</si>
  <si>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</si>
  <si>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</si>
  <si>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</si>
  <si>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</si>
  <si>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</si>
  <si>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</si>
  <si>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</si>
  <si>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</si>
  <si>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</si>
  <si>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</si>
  <si>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</si>
  <si>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</si>
  <si>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</si>
  <si>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</si>
  <si>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</si>
  <si>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</si>
  <si>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</si>
  <si>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</si>
  <si>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</si>
  <si>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</si>
  <si>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</si>
  <si>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</si>
  <si>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</si>
  <si>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</si>
  <si>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</si>
  <si>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</si>
  <si>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</si>
  <si>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</si>
  <si>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</si>
  <si>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</si>
  <si>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</si>
  <si>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</si>
  <si>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</si>
  <si>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</si>
  <si>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</si>
  <si>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</si>
  <si>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</si>
  <si>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</si>
  <si>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</si>
  <si>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</si>
  <si>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</si>
  <si>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</si>
  <si>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</si>
  <si>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</si>
  <si>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</si>
  <si>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</si>
  <si>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</si>
  <si>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</si>
  <si>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</si>
  <si>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</si>
  <si>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</si>
  <si>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</si>
  <si>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</si>
  <si>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</si>
  <si>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</si>
  <si>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</si>
  <si>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</si>
  <si>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</si>
  <si>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</si>
  <si>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</si>
  <si>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</si>
  <si>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</si>
  <si>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</si>
  <si>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</si>
  <si>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</si>
  <si>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</si>
  <si>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</si>
  <si>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</si>
  <si>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</si>
  <si>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</si>
  <si>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</si>
  <si>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</si>
  <si>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</si>
  <si>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</si>
  <si>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</si>
  <si>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</si>
  <si>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</si>
  <si>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</si>
  <si>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</si>
  <si>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</si>
  <si>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</si>
  <si>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</si>
  <si>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</si>
  <si>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</si>
  <si>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</si>
  <si>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</si>
  <si>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</si>
  <si>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</si>
  <si>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</si>
  <si>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</si>
  <si>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</si>
  <si>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</si>
  <si>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</si>
  <si>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</si>
  <si>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</si>
  <si>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</si>
  <si>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</si>
  <si>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</si>
  <si>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</si>
  <si>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</si>
  <si>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</si>
  <si>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</si>
  <si>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</si>
  <si>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</si>
  <si>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</si>
  <si>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</si>
  <si>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</si>
  <si>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</si>
  <si>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</si>
  <si>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</si>
  <si>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</si>
  <si>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</si>
  <si>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</si>
  <si>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</si>
  <si>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</si>
  <si>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</si>
  <si>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</si>
  <si>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</si>
  <si>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</si>
  <si>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</si>
  <si>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</si>
  <si>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</si>
  <si>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</si>
  <si>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</si>
  <si>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</si>
  <si>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</si>
  <si>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</si>
  <si>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</si>
  <si>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</si>
  <si>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</si>
  <si>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</si>
  <si>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</si>
  <si>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</si>
  <si>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</si>
  <si>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</si>
  <si>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</si>
  <si>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</si>
  <si>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</si>
  <si>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</si>
  <si>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</si>
  <si>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</si>
  <si>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</si>
  <si>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</si>
  <si>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</si>
  <si>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</si>
  <si>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</si>
  <si>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</si>
  <si>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</si>
  <si>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</si>
  <si>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</si>
  <si>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</si>
  <si>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</si>
  <si>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</si>
  <si>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</si>
  <si>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</si>
  <si>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</si>
  <si>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</si>
  <si>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</si>
  <si>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</si>
  <si>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</si>
  <si>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</si>
  <si>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</si>
  <si>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</si>
  <si>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</si>
  <si>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</si>
  <si>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</si>
  <si>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</si>
  <si>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</si>
  <si>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</si>
  <si>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</si>
  <si>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</si>
  <si>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</si>
  <si>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</si>
  <si>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</si>
  <si>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</si>
  <si>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</si>
  <si>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</si>
  <si>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</si>
  <si>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</si>
  <si>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</si>
  <si>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</si>
  <si>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</si>
  <si>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</si>
  <si>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</si>
  <si>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</si>
  <si>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</si>
  <si>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</si>
  <si>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</si>
  <si>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</si>
  <si>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</si>
  <si>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</si>
  <si>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</si>
  <si>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</si>
  <si>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</si>
  <si>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</si>
  <si>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</si>
  <si>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</si>
  <si>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</si>
  <si>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</si>
  <si>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</si>
  <si>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</si>
  <si>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</si>
  <si>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</si>
  <si>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</si>
  <si>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</si>
  <si>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</si>
  <si>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</si>
  <si>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</si>
  <si>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</si>
  <si>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</si>
  <si>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</si>
  <si>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</si>
  <si>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</si>
  <si>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</si>
  <si>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</si>
  <si>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</si>
  <si>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</si>
  <si>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</si>
  <si>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</si>
  <si>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</si>
  <si>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</si>
  <si>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</si>
  <si>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</si>
  <si>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</si>
  <si>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</si>
  <si>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</si>
  <si>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</si>
  <si>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</si>
  <si>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</si>
  <si>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</si>
  <si>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</si>
  <si>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</si>
  <si>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</si>
  <si>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</si>
  <si>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</si>
  <si>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</si>
  <si>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</si>
  <si>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</si>
  <si>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</si>
  <si>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</si>
  <si>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</si>
  <si>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</si>
  <si>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</si>
  <si>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</si>
  <si>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</si>
  <si>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</si>
  <si>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</si>
  <si>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</si>
  <si>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</si>
  <si>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</si>
  <si>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</si>
  <si>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</si>
  <si>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</si>
  <si>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</si>
  <si>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</si>
  <si>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</si>
  <si>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</si>
  <si>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</si>
  <si>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</si>
  <si>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</si>
  <si>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</si>
  <si>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</si>
  <si>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</si>
  <si>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</si>
  <si>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</si>
  <si>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</si>
  <si>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</si>
  <si>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</si>
  <si>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</si>
  <si>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</si>
  <si>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</si>
  <si>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</si>
  <si>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</si>
  <si>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</si>
  <si>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</si>
  <si>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</si>
  <si>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</si>
  <si>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</si>
  <si>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</si>
  <si>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</si>
  <si>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</si>
  <si>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</si>
  <si>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</si>
  <si>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</si>
  <si>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</si>
  <si>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</si>
  <si>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</si>
  <si>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</si>
  <si>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</si>
  <si>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</si>
  <si>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</si>
  <si>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</si>
  <si>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</si>
  <si>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</si>
  <si>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</si>
  <si>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</si>
  <si>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</si>
  <si>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</si>
  <si>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</si>
  <si>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</si>
  <si>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</si>
  <si>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</si>
  <si>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</si>
  <si>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</si>
  <si>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</si>
  <si>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</si>
  <si>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</si>
  <si>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</si>
  <si>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</si>
  <si>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</si>
  <si>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</si>
  <si>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</si>
  <si>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</si>
  <si>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</si>
  <si>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</si>
  <si>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</si>
  <si>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</si>
  <si>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</si>
  <si>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</si>
  <si>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</si>
  <si>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</si>
  <si>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</si>
  <si>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</si>
  <si>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</si>
  <si>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</si>
  <si>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</si>
  <si>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</si>
  <si>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</si>
  <si>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</si>
  <si>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</si>
  <si>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</si>
  <si>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</si>
  <si>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</si>
  <si>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</si>
  <si>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</si>
  <si>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</si>
  <si>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</si>
  <si>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</si>
  <si>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</si>
  <si>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</si>
  <si>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</si>
  <si>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</si>
  <si>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</si>
  <si>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</si>
  <si>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</si>
  <si>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</si>
  <si>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</si>
  <si>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</si>
  <si>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</si>
  <si>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</si>
  <si>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</si>
  <si>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</si>
  <si>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</si>
  <si>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</si>
  <si>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</si>
  <si>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</si>
  <si>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</si>
  <si>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</si>
  <si>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</si>
  <si>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</si>
  <si>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</si>
  <si>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</si>
  <si>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</si>
  <si>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</si>
  <si>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</si>
  <si>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</si>
  <si>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</si>
  <si>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</si>
  <si>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</si>
  <si>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</si>
  <si>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</si>
  <si>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</si>
  <si>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</si>
  <si>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</si>
  <si>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</si>
  <si>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</si>
  <si>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</si>
  <si>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</si>
  <si>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</si>
  <si>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</si>
  <si>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</si>
  <si>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</si>
  <si>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</si>
  <si>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</si>
  <si>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</si>
  <si>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</si>
  <si>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</si>
  <si>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</si>
  <si>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</si>
  <si>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</si>
  <si>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</si>
  <si>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</si>
  <si>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</si>
  <si>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</si>
  <si>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</si>
  <si>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</si>
  <si>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</si>
  <si>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</si>
  <si>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</si>
  <si>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</si>
  <si>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</si>
  <si>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</si>
  <si>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</si>
  <si>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</si>
  <si>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</si>
  <si>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</si>
  <si>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</si>
  <si>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</si>
  <si>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</si>
  <si>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</si>
  <si>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</si>
  <si>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</si>
  <si>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</si>
  <si>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</si>
  <si>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</si>
  <si>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</si>
  <si>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</si>
  <si>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</si>
  <si>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</si>
  <si>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</si>
  <si>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</si>
  <si>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</si>
  <si>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</si>
  <si>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</si>
  <si>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</si>
  <si>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</si>
  <si>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</si>
  <si>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</si>
  <si>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</si>
  <si>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</si>
  <si>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</si>
  <si>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</si>
  <si>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</si>
  <si>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</si>
  <si>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</si>
  <si>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</si>
  <si>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</si>
  <si>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</si>
  <si>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</si>
  <si>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</si>
  <si>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</si>
  <si>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</si>
  <si>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</si>
  <si>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</si>
  <si>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</si>
  <si>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</si>
  <si>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</si>
  <si>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</si>
  <si>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</si>
  <si>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</si>
  <si>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</si>
  <si>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</si>
  <si>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</si>
  <si>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</si>
  <si>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</si>
  <si>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</si>
  <si>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</si>
  <si>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</si>
  <si>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</si>
  <si>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</si>
  <si>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</si>
  <si>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</si>
  <si>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</si>
  <si>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</si>
  <si>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</si>
  <si>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</si>
  <si>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</si>
  <si>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</si>
  <si>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</si>
  <si>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</si>
  <si>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</si>
  <si>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</si>
  <si>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</si>
  <si>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</si>
  <si>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</si>
  <si>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</si>
  <si>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</si>
  <si>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</si>
  <si>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</si>
  <si>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</si>
  <si>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</si>
  <si>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</si>
  <si>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</si>
  <si>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</si>
  <si>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</si>
  <si>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</si>
  <si>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</si>
  <si>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</si>
  <si>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</si>
  <si>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</si>
  <si>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</si>
  <si>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</si>
  <si>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</si>
  <si>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</si>
  <si>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</si>
  <si>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</si>
  <si>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</si>
  <si>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</si>
  <si>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</si>
  <si>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</si>
  <si>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</si>
  <si>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</si>
  <si>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</si>
  <si>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</si>
  <si>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</si>
  <si>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</si>
  <si>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</si>
  <si>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</si>
  <si>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</si>
  <si>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</si>
  <si>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</si>
  <si>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</si>
  <si>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</si>
  <si>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</si>
  <si>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</si>
  <si>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</si>
  <si>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</si>
  <si>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</si>
  <si>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</si>
  <si>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</si>
  <si>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</si>
  <si>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</si>
  <si>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</si>
  <si>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</si>
  <si>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</si>
  <si>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</si>
  <si>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</si>
  <si>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</si>
  <si>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</si>
  <si>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</si>
  <si>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</si>
  <si>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</si>
  <si>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</si>
  <si>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</si>
  <si>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</si>
  <si>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</si>
  <si>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</si>
  <si>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</si>
  <si>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</si>
  <si>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</si>
  <si>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</si>
  <si>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</si>
  <si>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</si>
  <si>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</si>
  <si>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</si>
  <si>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</si>
  <si>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</si>
  <si>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</si>
  <si>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</si>
  <si>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</si>
  <si>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</si>
  <si>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</si>
  <si>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</si>
  <si>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</si>
  <si>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</si>
  <si>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</si>
  <si>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</si>
  <si>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</si>
  <si>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</si>
  <si>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</si>
  <si>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</si>
  <si>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</si>
  <si>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</si>
  <si>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</si>
  <si>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</si>
  <si>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</si>
  <si>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</si>
  <si>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</si>
  <si>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</si>
  <si>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</si>
  <si>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</si>
  <si>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</si>
  <si>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</si>
  <si>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</si>
  <si>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</si>
  <si>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</si>
  <si>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</si>
  <si>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</si>
  <si>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</si>
  <si>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</si>
  <si>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</si>
  <si>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</si>
  <si>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</si>
  <si>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</si>
  <si>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</si>
  <si>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</si>
  <si>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</si>
  <si>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</si>
  <si>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</si>
  <si>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</si>
  <si>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</si>
  <si>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</si>
  <si>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</si>
  <si>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</si>
  <si>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</si>
  <si>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</si>
  <si>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</si>
  <si>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</si>
  <si>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</si>
  <si>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</si>
  <si>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</si>
  <si>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</si>
  <si>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</si>
  <si>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</si>
  <si>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</si>
  <si>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</si>
  <si>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</si>
  <si>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</si>
  <si>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</si>
  <si>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</si>
  <si>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</si>
  <si>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</si>
  <si>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</si>
  <si>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</si>
  <si>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</si>
  <si>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</si>
  <si>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</si>
  <si>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</si>
  <si>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</si>
  <si>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</si>
  <si>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</si>
  <si>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</si>
  <si>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</si>
  <si>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</si>
  <si>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</si>
  <si>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</si>
  <si>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</si>
  <si>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</si>
  <si>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</si>
  <si>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</si>
  <si>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</si>
  <si>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</si>
  <si>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</si>
  <si>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</si>
  <si>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</si>
  <si>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</si>
  <si>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</si>
  <si>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</si>
  <si>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</si>
  <si>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</si>
  <si>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</si>
  <si>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</si>
  <si>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</si>
  <si>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</si>
  <si>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</si>
  <si>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</si>
  <si>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</si>
  <si>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</si>
  <si>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</si>
  <si>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</si>
  <si>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</si>
  <si>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</si>
  <si>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</si>
  <si>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</si>
  <si>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</si>
  <si>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</si>
  <si>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</si>
  <si>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</si>
  <si>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</si>
  <si>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</si>
  <si>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</si>
  <si>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</si>
  <si>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</si>
  <si>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</si>
  <si>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</si>
  <si>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</si>
  <si>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</si>
  <si>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</si>
  <si>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</si>
  <si>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</si>
  <si>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</si>
  <si>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</si>
  <si>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</si>
  <si>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</si>
  <si>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</si>
  <si>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</si>
  <si>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</si>
  <si>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</si>
  <si>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</si>
  <si>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</si>
  <si>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</si>
  <si>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</si>
  <si>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</si>
  <si>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</si>
  <si>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</si>
  <si>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</si>
  <si>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</si>
  <si>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</si>
  <si>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</si>
  <si>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</si>
  <si>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</si>
  <si>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</si>
  <si>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</si>
  <si>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</si>
  <si>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</si>
  <si>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</si>
  <si>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</si>
  <si>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</si>
  <si>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</si>
  <si>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</si>
  <si>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</si>
  <si>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</si>
  <si>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</si>
  <si>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</si>
  <si>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</si>
  <si>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</si>
  <si>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</si>
  <si>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</si>
  <si>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</si>
  <si>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</si>
  <si>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</si>
  <si>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</si>
  <si>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</si>
  <si>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</si>
  <si>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</si>
  <si>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</si>
  <si>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</si>
  <si>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</si>
  <si>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</si>
  <si>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</si>
  <si>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</si>
  <si>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</si>
  <si>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</si>
  <si>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</si>
  <si>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</si>
  <si>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</si>
  <si>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</si>
  <si>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</si>
  <si>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</si>
  <si>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</si>
  <si>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</si>
  <si>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</si>
  <si>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</si>
  <si>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</si>
  <si>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</si>
  <si>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</si>
  <si>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</si>
  <si>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</si>
  <si>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</si>
  <si>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</si>
  <si>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</si>
  <si>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</si>
  <si>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</si>
  <si>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</si>
  <si>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</si>
  <si>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</si>
  <si>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</si>
  <si>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</si>
  <si>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</si>
  <si>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</si>
  <si>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</si>
  <si>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</si>
  <si>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</si>
  <si>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</si>
  <si>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</si>
  <si>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</si>
  <si>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</si>
  <si>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</si>
  <si>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</si>
  <si>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</si>
  <si>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</si>
  <si>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</si>
  <si>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</si>
  <si>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</si>
  <si>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</si>
  <si>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</si>
  <si>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</si>
  <si>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</si>
  <si>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</si>
  <si>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</si>
  <si>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</si>
  <si>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</si>
  <si>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</si>
  <si>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</si>
  <si>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</si>
  <si>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</si>
  <si>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</si>
  <si>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</si>
  <si>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</si>
  <si>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</si>
  <si>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</si>
  <si>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</si>
  <si>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</si>
  <si>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</si>
  <si>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</si>
  <si>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</si>
  <si>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</si>
  <si>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</si>
  <si>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</si>
  <si>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</si>
  <si>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</si>
  <si>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</si>
  <si>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</si>
  <si>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</si>
  <si>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</si>
  <si>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</si>
  <si>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</si>
  <si>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</si>
  <si>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</si>
  <si>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</si>
  <si>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</si>
  <si>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</si>
  <si>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</si>
  <si>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</si>
  <si>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</si>
  <si>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</si>
  <si>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</si>
  <si>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</si>
  <si>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</si>
  <si>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</si>
  <si>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</si>
  <si>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</si>
  <si>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</si>
  <si>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</si>
  <si>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</si>
  <si>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</si>
  <si>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</si>
  <si>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</si>
  <si>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</si>
  <si>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</si>
  <si>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</si>
  <si>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</si>
  <si>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</si>
  <si>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</si>
  <si>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</si>
  <si>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</si>
  <si>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</si>
  <si>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</si>
  <si>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</si>
  <si>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</si>
  <si>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</si>
  <si>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</si>
  <si>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</si>
  <si>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</si>
  <si>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</si>
  <si>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</si>
  <si>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</si>
  <si>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</si>
  <si>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</si>
  <si>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</si>
  <si>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</si>
  <si>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</si>
  <si>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</si>
  <si>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</si>
  <si>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</si>
  <si>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</si>
  <si>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</si>
  <si>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</si>
  <si>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</si>
  <si>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</si>
  <si>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</si>
  <si>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</si>
  <si>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</si>
  <si>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</si>
  <si>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</si>
  <si>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</si>
  <si>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</si>
  <si>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</si>
  <si>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</si>
  <si>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</si>
  <si>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</si>
  <si>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</si>
  <si>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</si>
  <si>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</si>
  <si>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</si>
  <si>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</si>
  <si>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</si>
  <si>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</si>
  <si>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</si>
  <si>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</si>
  <si>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</si>
  <si>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</si>
  <si>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</si>
  <si>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</si>
  <si>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</si>
  <si>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</si>
  <si>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</si>
  <si>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</si>
  <si>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</si>
  <si>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</si>
  <si>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</si>
  <si>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</si>
  <si>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</si>
  <si>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</si>
  <si>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</si>
  <si>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</si>
  <si>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</si>
  <si>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</si>
  <si>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</si>
  <si>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</si>
  <si>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</si>
  <si>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</si>
  <si>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</si>
  <si>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</si>
  <si>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</si>
  <si>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</si>
  <si>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</si>
  <si>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</si>
  <si>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</si>
  <si>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</si>
  <si>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</si>
  <si>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</si>
  <si>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</si>
  <si>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</si>
  <si>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</si>
  <si>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</si>
  <si>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</si>
  <si>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</si>
  <si>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</si>
  <si>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</si>
  <si>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</si>
  <si>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</si>
  <si>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</si>
  <si>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</si>
  <si>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</si>
  <si>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</si>
  <si>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</si>
  <si>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</si>
  <si>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</si>
  <si>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</si>
  <si>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</si>
  <si>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</si>
  <si>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</si>
  <si>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</si>
  <si>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</si>
  <si>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</si>
  <si>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</si>
  <si>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</si>
  <si>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</si>
  <si>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</si>
  <si>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</si>
  <si>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</si>
  <si>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</si>
  <si>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</si>
  <si>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</si>
  <si>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</si>
  <si>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</si>
  <si>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</si>
  <si>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</si>
  <si>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</si>
  <si>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</si>
  <si>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</si>
  <si>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</si>
  <si>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</si>
  <si>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</si>
  <si>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</si>
  <si>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</si>
  <si>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</si>
  <si>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</si>
  <si>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</si>
  <si>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</si>
  <si>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</si>
  <si>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</si>
  <si>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</si>
  <si>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</si>
  <si>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</si>
  <si>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</si>
  <si>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</si>
  <si>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</si>
  <si>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</si>
  <si>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</si>
  <si>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</si>
  <si>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</si>
  <si>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</si>
  <si>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</si>
  <si>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</si>
  <si>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</si>
  <si>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</si>
  <si>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</si>
  <si>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</si>
  <si>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</si>
  <si>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</si>
  <si>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</si>
  <si>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</si>
  <si>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</si>
  <si>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</si>
  <si>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</si>
  <si>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</si>
  <si>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</si>
  <si>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</si>
  <si>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</si>
  <si>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</si>
  <si>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</si>
  <si>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</si>
  <si>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</si>
  <si>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</si>
  <si>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</si>
  <si>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</si>
  <si>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</si>
  <si>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</si>
  <si>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</si>
  <si>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</si>
  <si>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</si>
  <si>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</si>
  <si>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</si>
  <si>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</si>
  <si>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</si>
  <si>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</si>
  <si>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</si>
  <si>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</si>
  <si>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</si>
  <si>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</si>
  <si>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</si>
  <si>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</si>
  <si>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</si>
  <si>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</si>
  <si>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</si>
  <si>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</si>
  <si>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</si>
  <si>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</si>
  <si>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</si>
  <si>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</si>
  <si>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</si>
  <si>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</si>
  <si>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</si>
  <si>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</si>
  <si>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</si>
  <si>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</si>
  <si>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</si>
  <si>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</si>
  <si>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</si>
  <si>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</si>
  <si>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</si>
  <si>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</si>
  <si>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</si>
  <si>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</si>
  <si>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</si>
  <si>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</si>
  <si>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</si>
  <si>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</si>
  <si>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</si>
  <si>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</si>
  <si>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</si>
  <si>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</si>
  <si>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</si>
  <si>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</si>
  <si>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</si>
  <si>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</si>
  <si>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</si>
  <si>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</si>
  <si>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</si>
  <si>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</si>
  <si>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</si>
  <si>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</si>
  <si>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</si>
  <si>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</si>
  <si>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</si>
  <si>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</si>
  <si>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</si>
  <si>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</si>
  <si>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</si>
  <si>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</si>
  <si>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</si>
  <si>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</si>
  <si>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</si>
  <si>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</si>
  <si>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</si>
  <si>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</si>
  <si>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</si>
  <si>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</si>
  <si>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</si>
  <si>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</si>
  <si>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</si>
  <si>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</si>
  <si>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</si>
  <si>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</si>
  <si>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</si>
  <si>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</si>
  <si>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</si>
  <si>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</si>
  <si>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</si>
  <si>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</si>
  <si>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</si>
  <si>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</si>
  <si>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</si>
  <si>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</si>
  <si>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</si>
  <si>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</si>
  <si>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</si>
  <si>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</si>
  <si>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</si>
  <si>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</si>
  <si>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</si>
  <si>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</si>
  <si>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</si>
  <si>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</si>
  <si>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</si>
  <si>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</si>
  <si>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</si>
  <si>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</si>
  <si>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</si>
  <si>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</si>
  <si>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</si>
  <si>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</si>
  <si>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</si>
  <si>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</si>
  <si>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</si>
  <si>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</si>
  <si>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</si>
  <si>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</si>
  <si>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</si>
  <si>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</si>
  <si>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</si>
  <si>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</si>
  <si>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</si>
  <si>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</si>
  <si>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</si>
  <si>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</si>
  <si>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</si>
  <si>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</si>
  <si>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</si>
  <si>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</si>
  <si>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</si>
  <si>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</si>
  <si>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</si>
  <si>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</si>
  <si>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</si>
  <si>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</si>
  <si>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</si>
  <si>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</si>
  <si>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</si>
  <si>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</si>
  <si>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</si>
  <si>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</si>
  <si>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</si>
  <si>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</si>
  <si>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</si>
  <si>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</si>
  <si>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</si>
  <si>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</si>
  <si>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</si>
  <si>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</si>
  <si>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</si>
  <si>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</si>
  <si>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</si>
  <si>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</si>
  <si>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</si>
  <si>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</si>
  <si>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</si>
  <si>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</si>
  <si>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</si>
  <si>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</si>
  <si>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</si>
  <si>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</si>
  <si>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</si>
  <si>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</si>
  <si>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</si>
  <si>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</si>
  <si>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</si>
  <si>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</si>
  <si>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</si>
  <si>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</si>
  <si>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</si>
  <si>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</si>
  <si>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</si>
  <si>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</si>
  <si>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</si>
  <si>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</si>
  <si>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</si>
  <si>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</si>
  <si>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</si>
  <si>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</si>
  <si>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</si>
  <si>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</si>
  <si>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</si>
  <si>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</si>
  <si>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</si>
  <si>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</si>
  <si>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</si>
  <si>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</si>
  <si>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</si>
  <si>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</si>
  <si>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</si>
  <si>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</si>
  <si>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</si>
  <si>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</si>
  <si>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</si>
  <si>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</si>
  <si>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</si>
  <si>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</si>
  <si>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</si>
  <si>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</si>
  <si>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</si>
  <si>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</si>
  <si>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</si>
  <si>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</si>
  <si>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</si>
  <si>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</si>
  <si>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</si>
  <si>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</si>
  <si>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</si>
  <si>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</si>
  <si>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</si>
  <si>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</si>
  <si>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</si>
  <si>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</si>
  <si>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</si>
  <si>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</si>
  <si>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</si>
  <si>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</si>
  <si>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</si>
  <si>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</si>
  <si>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</si>
  <si>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</si>
  <si>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</si>
  <si>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</si>
  <si>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</si>
  <si>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</si>
  <si>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</si>
  <si>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</si>
  <si>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</si>
  <si>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</si>
  <si>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</si>
  <si>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</si>
  <si>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</si>
  <si>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</si>
  <si>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</si>
  <si>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</si>
  <si>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</si>
  <si>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</si>
  <si>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</si>
  <si>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</si>
  <si>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</si>
  <si>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</si>
  <si>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</si>
  <si>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</si>
  <si>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</si>
  <si>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</si>
  <si>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</si>
  <si>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</si>
  <si>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</si>
  <si>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</si>
  <si>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</si>
  <si>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</si>
  <si>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</si>
  <si>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</si>
  <si>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</si>
  <si>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</si>
  <si>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</si>
  <si>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</si>
  <si>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</si>
  <si>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</si>
  <si>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</si>
  <si>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</si>
  <si>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</si>
  <si>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</si>
  <si>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</si>
  <si>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</si>
  <si>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</si>
  <si>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</si>
  <si>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</si>
  <si>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</si>
  <si>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</si>
  <si>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</si>
  <si>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</si>
  <si>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</si>
  <si>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</si>
  <si>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</si>
  <si>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</si>
  <si>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</si>
  <si>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</si>
  <si>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</si>
  <si>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</si>
  <si>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</si>
  <si>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</si>
  <si>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</si>
  <si>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</si>
  <si>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</si>
  <si>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</si>
  <si>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</si>
  <si>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</si>
  <si>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</si>
  <si>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</si>
  <si>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</si>
  <si>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</si>
  <si>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</si>
  <si>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</si>
  <si>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</si>
  <si>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</si>
  <si>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</si>
  <si>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</si>
  <si>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</si>
  <si>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</si>
  <si>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</si>
  <si>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</si>
  <si>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</si>
  <si>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</si>
  <si>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</si>
  <si>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</si>
  <si>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</si>
  <si>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</si>
  <si>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</si>
  <si>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</si>
  <si>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</si>
  <si>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</si>
  <si>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</si>
  <si>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</si>
  <si>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</si>
  <si>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</si>
  <si>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</si>
  <si>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</si>
  <si>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</si>
  <si>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</si>
  <si>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</si>
  <si>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</si>
  <si>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</si>
  <si>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</si>
  <si>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</si>
  <si>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</si>
  <si>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</si>
  <si>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</si>
  <si>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</si>
  <si>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</si>
  <si>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</si>
  <si>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</si>
  <si>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</si>
  <si>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</si>
  <si>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</si>
  <si>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</si>
  <si>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</si>
  <si>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</si>
  <si>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</si>
  <si>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</si>
  <si>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</si>
  <si>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</si>
  <si>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</si>
  <si>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</si>
  <si>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</si>
  <si>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</si>
  <si>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</si>
  <si>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</si>
  <si>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</si>
  <si>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</si>
  <si>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</si>
  <si>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</si>
  <si>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</si>
  <si>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</si>
  <si>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</si>
  <si>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</si>
  <si>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</si>
  <si>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</si>
  <si>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</si>
  <si>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</si>
  <si>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</si>
  <si>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</si>
  <si>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</si>
  <si>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</si>
  <si>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</si>
  <si>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</si>
  <si>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</si>
  <si>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</si>
  <si>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</si>
  <si>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</si>
  <si>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</si>
  <si>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</si>
  <si>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</si>
  <si>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</si>
  <si>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</si>
  <si>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</si>
  <si>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</si>
  <si>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</si>
  <si>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</si>
  <si>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</si>
  <si>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</si>
  <si>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</si>
  <si>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</si>
  <si>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</si>
  <si>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</si>
  <si>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</si>
  <si>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</si>
  <si>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</si>
  <si>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</si>
  <si>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</si>
  <si>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</si>
  <si>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</si>
  <si>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</si>
  <si>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</si>
  <si>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</si>
  <si>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</si>
  <si>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</si>
  <si>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</si>
  <si>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</si>
  <si>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</si>
  <si>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</si>
  <si>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</si>
  <si>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</si>
  <si>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</si>
  <si>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</si>
  <si>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</si>
  <si>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</si>
  <si>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</si>
  <si>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</si>
  <si>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</si>
  <si>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</si>
  <si>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</si>
  <si>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</si>
  <si>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</si>
  <si>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</si>
  <si>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</si>
  <si>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</si>
  <si>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</si>
  <si>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</si>
  <si>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</si>
  <si>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</si>
  <si>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</si>
  <si>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</si>
  <si>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</si>
  <si>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</si>
  <si>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</si>
  <si>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</si>
  <si>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</si>
  <si>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</si>
  <si>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</si>
  <si>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</si>
  <si>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</si>
  <si>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</si>
  <si>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</si>
  <si>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</si>
  <si>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</si>
  <si>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</si>
  <si>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</si>
  <si>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</si>
  <si>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</si>
  <si>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</si>
  <si>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</si>
  <si>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</si>
  <si>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</si>
  <si>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</si>
  <si>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</si>
  <si>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</si>
  <si>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</si>
  <si>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</si>
  <si>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</si>
  <si>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</si>
  <si>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</si>
  <si>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</si>
  <si>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</si>
  <si>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</si>
  <si>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</si>
  <si>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</si>
  <si>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</si>
  <si>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</si>
  <si>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</si>
  <si>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</si>
  <si>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</si>
  <si>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</si>
  <si>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</si>
  <si>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</si>
  <si>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</si>
  <si>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</si>
  <si>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</si>
  <si>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</si>
  <si>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</si>
  <si>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</si>
  <si>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</si>
  <si>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</si>
  <si>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</si>
  <si>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</si>
  <si>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</si>
  <si>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</si>
  <si>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</si>
  <si>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</si>
  <si>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</si>
  <si>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</si>
  <si>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</si>
  <si>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</si>
  <si>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</si>
  <si>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</si>
  <si>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</si>
  <si>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</si>
  <si>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</si>
  <si>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</si>
  <si>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</si>
  <si>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</si>
  <si>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</si>
  <si>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</si>
  <si>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</si>
  <si>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</si>
  <si>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</si>
  <si>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</si>
  <si>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</si>
  <si>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</si>
  <si>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</si>
  <si>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</si>
  <si>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</si>
  <si>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</si>
  <si>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</si>
  <si>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</si>
  <si>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</si>
  <si>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</si>
  <si>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</si>
  <si>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</si>
  <si>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</si>
  <si>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</si>
  <si>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</si>
  <si>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</si>
  <si>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</si>
  <si>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</si>
  <si>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</si>
  <si>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</si>
  <si>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</si>
  <si>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</si>
  <si>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</si>
  <si>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</si>
  <si>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</si>
  <si>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</si>
  <si>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</si>
  <si>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</si>
  <si>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</si>
  <si>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</si>
  <si>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</si>
  <si>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</si>
  <si>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</si>
  <si>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</si>
  <si>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</si>
  <si>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</si>
  <si>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</si>
  <si>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</si>
  <si>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</si>
  <si>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</si>
  <si>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</si>
  <si>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</si>
  <si>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</si>
  <si>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</si>
  <si>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</si>
  <si>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</si>
  <si>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</si>
  <si>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</si>
  <si>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</si>
  <si>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</si>
  <si>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</si>
  <si>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</si>
  <si>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</si>
  <si>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</si>
  <si>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</si>
  <si>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</si>
  <si>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</si>
  <si>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</si>
  <si>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</si>
  <si>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</si>
  <si>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</si>
  <si>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</si>
  <si>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</si>
  <si>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</si>
  <si>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</si>
  <si>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</si>
  <si>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</si>
  <si>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</si>
  <si>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</si>
  <si>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</si>
  <si>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</si>
  <si>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</si>
  <si>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</si>
  <si>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</si>
  <si>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</si>
  <si>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</si>
  <si>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</si>
  <si>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</si>
  <si>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</si>
  <si>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</si>
  <si>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</si>
  <si>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</si>
  <si>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</si>
  <si>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</si>
  <si>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</si>
  <si>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</si>
  <si>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</si>
  <si>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</si>
  <si>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</si>
  <si>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</si>
  <si>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</si>
  <si>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</si>
  <si>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</si>
  <si>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</si>
  <si>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</si>
  <si>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</si>
  <si>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</si>
  <si>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</si>
  <si>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</si>
  <si>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</si>
  <si>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</si>
  <si>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</si>
  <si>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</si>
  <si>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</si>
  <si>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</si>
  <si>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</si>
  <si>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</si>
  <si>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</si>
  <si>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</si>
  <si>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</si>
  <si>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</si>
  <si>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</si>
  <si>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</si>
  <si>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</si>
  <si>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</si>
  <si>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</si>
  <si>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</si>
  <si>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</si>
  <si>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</si>
  <si>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</si>
  <si>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</si>
  <si>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</si>
  <si>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</si>
  <si>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</si>
  <si>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</si>
  <si>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</si>
  <si>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</si>
  <si>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</si>
  <si>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</si>
  <si>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</si>
  <si>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</si>
  <si>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</si>
  <si>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</si>
  <si>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</si>
  <si>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</si>
  <si>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</si>
  <si>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</si>
  <si>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</si>
  <si>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</si>
  <si>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</si>
  <si>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</si>
  <si>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</si>
  <si>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</si>
  <si>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</si>
  <si>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</si>
  <si>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</si>
  <si>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</si>
  <si>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</si>
  <si>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</si>
  <si>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</si>
  <si>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</si>
  <si>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</si>
  <si>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</si>
  <si>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</si>
  <si>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</si>
  <si>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</si>
  <si>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</si>
  <si>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</si>
  <si>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</si>
  <si>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</si>
  <si>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</si>
  <si>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</si>
  <si>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</si>
  <si>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</si>
  <si>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</si>
  <si>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</si>
  <si>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</si>
  <si>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</si>
  <si>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</si>
  <si>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</si>
  <si>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</si>
  <si>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</si>
  <si>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</si>
  <si>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</si>
  <si>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</si>
  <si>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</si>
  <si>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</si>
  <si>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</si>
  <si>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</si>
  <si>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</si>
  <si>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</si>
  <si>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</si>
  <si>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</si>
  <si>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</si>
  <si>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</si>
  <si>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</si>
  <si>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</si>
  <si>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</si>
  <si>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</si>
  <si>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</si>
  <si>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</si>
  <si>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</si>
  <si>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</si>
  <si>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</si>
  <si>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</si>
  <si>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</si>
  <si>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</si>
  <si>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</si>
  <si>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</si>
  <si>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</si>
  <si>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</si>
  <si>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</si>
  <si>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</si>
  <si>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</si>
  <si>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</si>
  <si>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</si>
  <si>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</si>
  <si>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</si>
  <si>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</si>
  <si>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</si>
  <si>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</si>
  <si>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</si>
  <si>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</si>
  <si>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</si>
  <si>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</si>
  <si>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</si>
  <si>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</si>
  <si>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</si>
  <si>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</si>
  <si>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</si>
  <si>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</si>
  <si>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</si>
  <si>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</si>
  <si>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</si>
  <si>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</si>
  <si>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</si>
  <si>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</si>
  <si>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</si>
  <si>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</si>
  <si>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</si>
  <si>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</si>
  <si>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</si>
  <si>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</si>
  <si>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</si>
  <si>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</si>
  <si>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</si>
  <si>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</si>
  <si>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</si>
  <si>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</si>
  <si>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</si>
  <si>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</si>
  <si>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</si>
  <si>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</si>
  <si>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</si>
  <si>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</si>
  <si>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</si>
  <si>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</si>
  <si>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</si>
  <si>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</si>
  <si>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</si>
  <si>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</si>
  <si>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</si>
  <si>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</si>
  <si>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</si>
  <si>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</si>
  <si>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</si>
  <si>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</si>
  <si>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</si>
  <si>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</si>
  <si>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</si>
  <si>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</si>
  <si>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</si>
  <si>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</si>
  <si>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</si>
  <si>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</si>
  <si>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</si>
  <si>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</si>
  <si>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</si>
  <si>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</si>
  <si>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</si>
  <si>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</si>
  <si>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</si>
  <si>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</si>
  <si>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</si>
  <si>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</si>
  <si>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</si>
  <si>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</si>
  <si>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</si>
  <si>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</si>
  <si>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</si>
  <si>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</si>
  <si>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</si>
  <si>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</si>
  <si>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</si>
  <si>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</si>
  <si>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</si>
  <si>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</si>
  <si>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</si>
  <si>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</si>
  <si>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</si>
  <si>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</si>
  <si>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</si>
  <si>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</si>
  <si>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</si>
  <si>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</si>
  <si>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</si>
  <si>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</si>
  <si>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</si>
  <si>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</si>
  <si>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</si>
  <si>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</si>
  <si>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</si>
  <si>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</si>
  <si>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</si>
  <si>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</si>
  <si>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</si>
  <si>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</si>
  <si>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</si>
  <si>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</si>
  <si>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</si>
  <si>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</si>
  <si>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</si>
  <si>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</si>
  <si>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</si>
  <si>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</si>
  <si>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</si>
  <si>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</si>
  <si>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</si>
  <si>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</si>
  <si>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</si>
  <si>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</si>
  <si>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</si>
  <si>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</si>
  <si>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</si>
  <si>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</si>
  <si>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</si>
  <si>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</si>
  <si>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</si>
  <si>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</si>
  <si>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</si>
  <si>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</si>
  <si>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</si>
  <si>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</si>
  <si>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</si>
  <si>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</si>
  <si>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</si>
  <si>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</si>
  <si>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</si>
  <si>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</si>
  <si>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</si>
  <si>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</si>
  <si>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</si>
  <si>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</si>
  <si>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</si>
  <si>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</si>
  <si>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</si>
  <si>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</si>
  <si>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</si>
  <si>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</si>
  <si>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</si>
  <si>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</si>
  <si>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</si>
  <si>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</si>
  <si>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</si>
  <si>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</si>
  <si>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</si>
  <si>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</si>
  <si>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</si>
  <si>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</si>
  <si>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</si>
  <si>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</si>
  <si>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</si>
  <si>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</si>
  <si>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</si>
  <si>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</si>
  <si>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</si>
  <si>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</si>
  <si>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</si>
  <si>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</si>
  <si>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</si>
  <si>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</si>
  <si>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</si>
  <si>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</si>
  <si>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</si>
  <si>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</si>
  <si>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</si>
  <si>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</si>
  <si>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</si>
  <si>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</si>
  <si>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</si>
  <si>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</si>
  <si>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</si>
  <si>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</si>
  <si>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</si>
  <si>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</si>
  <si>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</si>
  <si>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</si>
  <si>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</si>
  <si>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</si>
  <si>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</si>
  <si>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</si>
  <si>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</si>
  <si>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</si>
  <si>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</si>
  <si>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</si>
  <si>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</si>
  <si>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</si>
  <si>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</si>
  <si>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</si>
  <si>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</si>
  <si>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</si>
  <si>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</si>
  <si>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</si>
  <si>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</si>
  <si>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</si>
  <si>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</si>
  <si>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</si>
  <si>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</si>
  <si>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</si>
  <si>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</si>
  <si>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</si>
  <si>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</si>
  <si>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</si>
  <si>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</si>
  <si>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</si>
  <si>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</si>
  <si>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</si>
  <si>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</si>
  <si>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</si>
  <si>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</si>
  <si>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</si>
  <si>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</si>
  <si>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</si>
  <si>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</si>
  <si>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</si>
  <si>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</si>
  <si>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</si>
  <si>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</si>
  <si>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</si>
  <si>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</si>
  <si>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</si>
  <si>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</si>
  <si>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</si>
  <si>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</si>
  <si>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</si>
  <si>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</si>
  <si>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</si>
  <si>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</si>
  <si>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</si>
  <si>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</si>
  <si>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</si>
  <si>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</si>
  <si>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</si>
  <si>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</si>
  <si>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</si>
  <si>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</si>
  <si>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</si>
  <si>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</si>
  <si>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</si>
  <si>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</si>
  <si>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</si>
  <si>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</si>
  <si>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</si>
  <si>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</si>
  <si>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</si>
  <si>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</si>
  <si>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</si>
  <si>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</si>
  <si>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</si>
  <si>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</si>
  <si>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</si>
  <si>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</si>
  <si>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</si>
  <si>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</si>
  <si>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</si>
  <si>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</si>
  <si>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</si>
  <si>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</si>
  <si>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</si>
  <si>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</si>
  <si>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</si>
  <si>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</si>
  <si>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</si>
  <si>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</si>
  <si>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</si>
  <si>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</si>
  <si>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</si>
  <si>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</si>
  <si>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</si>
  <si>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</si>
  <si>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</si>
  <si>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</si>
  <si>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</si>
  <si>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</si>
  <si>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</si>
  <si>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</si>
  <si>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</si>
  <si>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</si>
  <si>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</si>
  <si>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</si>
  <si>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</si>
  <si>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</si>
  <si>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</si>
  <si>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</si>
  <si>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</si>
  <si>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</si>
  <si>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</si>
  <si>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</si>
  <si>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</si>
  <si>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</si>
  <si>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</si>
  <si>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</si>
  <si>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</si>
  <si>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</si>
  <si>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</si>
  <si>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</si>
  <si>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</si>
  <si>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</si>
  <si>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</si>
  <si>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</si>
  <si>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</si>
  <si>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</si>
  <si>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</si>
  <si>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</si>
  <si>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</si>
  <si>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</si>
  <si>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</si>
  <si>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</si>
  <si>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</si>
  <si>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</si>
  <si>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</si>
  <si>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</si>
  <si>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</si>
  <si>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</si>
  <si>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</si>
  <si>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</si>
  <si>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</si>
  <si>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</si>
  <si>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</si>
  <si>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</si>
  <si>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</si>
  <si>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</si>
  <si>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</si>
  <si>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</si>
  <si>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</si>
  <si>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</si>
  <si>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</si>
  <si>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</si>
  <si>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</si>
  <si>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</si>
  <si>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</si>
  <si>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</si>
  <si>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</si>
  <si>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</si>
  <si>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</si>
  <si>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</si>
  <si>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</si>
  <si>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</si>
  <si>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</si>
  <si>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</si>
  <si>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</si>
  <si>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</si>
  <si>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</si>
  <si>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</si>
  <si>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</si>
  <si>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</si>
  <si>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</si>
  <si>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</si>
  <si>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</si>
  <si>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</si>
  <si>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</si>
  <si>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</si>
  <si>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</si>
  <si>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</si>
  <si>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</si>
  <si>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</si>
  <si>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</si>
  <si>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</si>
  <si>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</si>
  <si>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</si>
  <si>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</si>
  <si>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</si>
  <si>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</si>
  <si>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</si>
  <si>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</si>
  <si>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</si>
  <si>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</si>
  <si>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</si>
  <si>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</si>
  <si>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</si>
  <si>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</si>
  <si>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</si>
  <si>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</si>
  <si>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</si>
  <si>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</si>
  <si>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</si>
  <si>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</si>
  <si>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</si>
  <si>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</si>
  <si>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</si>
  <si>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</si>
  <si>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</si>
  <si>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</si>
  <si>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</si>
  <si>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</si>
  <si>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</si>
  <si>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</si>
  <si>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</si>
  <si>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</si>
  <si>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</si>
  <si>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</si>
  <si>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</si>
  <si>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</si>
  <si>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</si>
  <si>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</si>
  <si>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</si>
  <si>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</si>
  <si>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</si>
  <si>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</si>
  <si>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</si>
  <si>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</si>
  <si>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</si>
  <si>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</si>
  <si>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</si>
  <si>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</si>
  <si>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</si>
  <si>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</si>
  <si>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</si>
  <si>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</si>
  <si>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</si>
  <si>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</si>
  <si>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</si>
  <si>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</si>
  <si>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</si>
  <si>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</si>
  <si>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</si>
  <si>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</si>
  <si>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</si>
  <si>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</si>
  <si>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</si>
  <si>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</si>
  <si>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</si>
  <si>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</si>
  <si>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</si>
  <si>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</si>
  <si>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</si>
  <si>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</si>
  <si>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</si>
  <si>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</si>
  <si>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</si>
  <si>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</si>
  <si>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</si>
  <si>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</si>
  <si>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</si>
  <si>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</si>
  <si>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</si>
  <si>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</si>
  <si>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</si>
  <si>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</si>
  <si>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</si>
  <si>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</si>
  <si>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</si>
  <si>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</si>
  <si>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</si>
  <si>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</si>
  <si>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</si>
  <si>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</si>
  <si>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</si>
  <si>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</si>
  <si>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</si>
  <si>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</si>
  <si>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</si>
  <si>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</si>
  <si>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</si>
  <si>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</si>
  <si>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</si>
  <si>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</si>
  <si>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</si>
  <si>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</si>
  <si>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</si>
  <si>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</si>
  <si>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</si>
  <si>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</si>
  <si>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</si>
  <si>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</si>
  <si>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</si>
  <si>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</si>
  <si>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</si>
  <si>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</si>
  <si>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</si>
  <si>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</si>
  <si>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</si>
  <si>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</si>
  <si>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</si>
  <si>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</si>
  <si>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</si>
  <si>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</si>
  <si>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</si>
  <si>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</si>
  <si>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</si>
  <si>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</si>
  <si>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</si>
  <si>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</si>
  <si>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</si>
  <si>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</si>
  <si>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</si>
  <si>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</si>
  <si>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</si>
  <si>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</si>
  <si>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</si>
  <si>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</si>
  <si>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</si>
  <si>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</si>
  <si>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</si>
  <si>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</si>
  <si>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</si>
  <si>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</si>
  <si>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</si>
  <si>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</si>
  <si>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</si>
  <si>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</si>
  <si>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</si>
  <si>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</si>
  <si>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</si>
  <si>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</si>
  <si>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</si>
  <si>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</si>
  <si>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</si>
  <si>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</si>
  <si>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</si>
  <si>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</si>
  <si>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</si>
  <si>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</si>
  <si>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</si>
  <si>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</si>
  <si>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</si>
  <si>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</si>
  <si>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</si>
  <si>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</si>
  <si>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</si>
  <si>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</si>
  <si>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</si>
  <si>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</si>
  <si>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</si>
  <si>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</si>
  <si>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</si>
  <si>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</si>
  <si>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</si>
  <si>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</si>
  <si>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</si>
  <si>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</si>
  <si>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</si>
  <si>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</si>
  <si>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</si>
  <si>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</si>
  <si>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</si>
  <si>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</si>
  <si>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</si>
  <si>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</si>
  <si>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</si>
  <si>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</si>
  <si>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</si>
  <si>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</si>
  <si>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</si>
  <si>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</si>
  <si>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</si>
  <si>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</si>
  <si>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</si>
  <si>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</si>
  <si>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</si>
  <si>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</si>
  <si>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</si>
  <si>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</si>
  <si>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</si>
  <si>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</si>
  <si>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</si>
  <si>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</si>
  <si>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</si>
  <si>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</si>
  <si>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</si>
  <si>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</si>
  <si>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</si>
  <si>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</si>
  <si>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</si>
  <si>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</si>
  <si>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</si>
  <si>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</si>
  <si>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</si>
  <si>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</si>
  <si>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</si>
  <si>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</si>
  <si>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</si>
  <si>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</si>
  <si>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</si>
  <si>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</si>
  <si>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</si>
  <si>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</si>
  <si>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</si>
  <si>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</si>
  <si>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</si>
  <si>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</si>
  <si>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</si>
  <si>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</si>
  <si>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</si>
  <si>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</si>
  <si>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</si>
  <si>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</si>
  <si>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</si>
  <si>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</si>
  <si>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</si>
  <si>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</si>
  <si>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</si>
  <si>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</si>
  <si>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</si>
  <si>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</si>
  <si>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</si>
  <si>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</si>
  <si>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</si>
  <si>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</si>
  <si>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</si>
  <si>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</si>
  <si>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</si>
  <si>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</si>
  <si>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</si>
  <si>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</si>
  <si>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</si>
  <si>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</si>
  <si>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</si>
  <si>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</si>
  <si>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</si>
  <si>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</si>
  <si>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</si>
  <si>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</si>
  <si>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</si>
  <si>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</si>
  <si>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</si>
  <si>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</si>
  <si>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</si>
  <si>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</si>
  <si>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</si>
  <si>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</si>
  <si>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</si>
  <si>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</si>
  <si>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</si>
  <si>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</si>
  <si>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</si>
  <si>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</si>
  <si>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</si>
  <si>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</si>
  <si>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</si>
  <si>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</si>
  <si>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</si>
  <si>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</si>
  <si>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</si>
  <si>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</si>
  <si>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</si>
  <si>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</si>
  <si>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</si>
  <si>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</si>
  <si>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</si>
  <si>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</si>
  <si>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</si>
  <si>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</si>
  <si>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</si>
  <si>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</si>
  <si>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</si>
  <si>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</si>
  <si>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</si>
  <si>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</si>
  <si>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</si>
  <si>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</si>
  <si>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</si>
  <si>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</si>
  <si>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</si>
  <si>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</si>
  <si>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</si>
  <si>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</si>
  <si>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</si>
  <si>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</si>
  <si>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</si>
  <si>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</si>
  <si>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</si>
  <si>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</si>
  <si>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</si>
  <si>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</si>
  <si>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</si>
  <si>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</si>
  <si>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</si>
  <si>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</si>
  <si>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</si>
  <si>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</si>
  <si>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</si>
  <si>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</si>
  <si>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</si>
  <si>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</si>
  <si>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</si>
  <si>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</si>
  <si>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</si>
  <si>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</si>
  <si>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</si>
  <si>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</si>
  <si>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</si>
  <si>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</si>
  <si>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</si>
  <si>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</si>
  <si>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</si>
  <si>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</si>
  <si>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</si>
  <si>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</si>
  <si>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</si>
  <si>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</si>
  <si>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</si>
  <si>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</si>
  <si>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</si>
  <si>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</si>
  <si>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</si>
  <si>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</si>
  <si>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</si>
  <si>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</si>
  <si>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</si>
  <si>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</si>
  <si>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</si>
  <si>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</si>
  <si>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</si>
  <si>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</si>
  <si>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</si>
  <si>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</si>
  <si>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</si>
  <si>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</si>
  <si>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</si>
  <si>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</si>
  <si>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</si>
  <si>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</si>
  <si>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</si>
  <si>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</si>
  <si>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</si>
  <si>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</si>
  <si>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</si>
  <si>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</si>
  <si>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</si>
  <si>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</si>
  <si>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</si>
  <si>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</si>
  <si>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</si>
  <si>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</si>
  <si>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</si>
  <si>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</si>
  <si>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</si>
  <si>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</si>
  <si>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</si>
  <si>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</si>
  <si>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</si>
  <si>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</si>
  <si>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</si>
  <si>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</si>
  <si>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</si>
  <si>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</si>
  <si>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</si>
  <si>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</si>
  <si>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</si>
  <si>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</si>
  <si>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</si>
  <si>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</si>
  <si>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</si>
  <si>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</si>
  <si>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</si>
  <si>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</si>
  <si>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</si>
  <si>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</si>
  <si>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</si>
  <si>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</si>
  <si>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</si>
  <si>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</si>
  <si>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</si>
  <si>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</si>
  <si>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</si>
  <si>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</si>
  <si>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</si>
  <si>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</si>
  <si>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</si>
  <si>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</si>
  <si>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</si>
  <si>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</si>
  <si>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</si>
  <si>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</si>
  <si>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</si>
  <si>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</si>
  <si>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</si>
  <si>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</si>
  <si>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</si>
  <si>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</si>
  <si>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</si>
  <si>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</si>
  <si>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</si>
  <si>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</si>
  <si>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</si>
  <si>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</si>
  <si>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</si>
  <si>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</si>
  <si>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</si>
  <si>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</si>
  <si>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</si>
  <si>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</si>
  <si>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</si>
  <si>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</si>
  <si>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</si>
  <si>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</si>
  <si>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</si>
  <si>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</si>
  <si>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</si>
  <si>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</si>
  <si>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</si>
  <si>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</si>
  <si>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</si>
  <si>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</si>
  <si>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</si>
  <si>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</si>
  <si>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</si>
  <si>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</si>
  <si>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</si>
  <si>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</si>
  <si>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</si>
  <si>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</si>
  <si>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</si>
  <si>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</si>
  <si>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</si>
  <si>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</si>
  <si>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</si>
  <si>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</si>
  <si>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</si>
  <si>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</si>
  <si>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</si>
  <si>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</si>
  <si>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</si>
  <si>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</si>
  <si>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</si>
  <si>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</si>
  <si>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</si>
  <si>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</si>
  <si>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</si>
  <si>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</si>
  <si>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</si>
  <si>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</si>
  <si>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</si>
  <si>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</si>
  <si>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</si>
  <si>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</si>
  <si>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</si>
  <si>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</si>
  <si>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</si>
  <si>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</si>
  <si>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</si>
  <si>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</si>
  <si>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</si>
  <si>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</si>
  <si>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</si>
  <si>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</si>
  <si>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</si>
  <si>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</si>
  <si>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</si>
  <si>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</si>
  <si>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</si>
  <si>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</si>
  <si>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</si>
  <si>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</si>
  <si>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</si>
  <si>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</si>
  <si>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</si>
  <si>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</si>
  <si>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</si>
  <si>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</si>
  <si>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</si>
  <si>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</si>
  <si>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</si>
  <si>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</si>
  <si>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</si>
  <si>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</si>
  <si>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</si>
  <si>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</si>
  <si>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</si>
  <si>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</si>
  <si>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</si>
  <si>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</si>
  <si>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</si>
  <si>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</si>
  <si>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</si>
  <si>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</si>
  <si>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</si>
  <si>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</si>
  <si>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</si>
  <si>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</si>
  <si>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</si>
  <si>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</si>
  <si>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</si>
  <si>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</si>
  <si>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</si>
  <si>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</si>
  <si>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</si>
  <si>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</si>
  <si>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</si>
  <si>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</si>
  <si>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</si>
  <si>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</si>
  <si>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</si>
  <si>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</si>
  <si>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</si>
  <si>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</si>
  <si>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</si>
  <si>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</si>
  <si>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</si>
  <si>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</si>
  <si>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</si>
  <si>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</si>
  <si>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</si>
  <si>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</si>
  <si>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</si>
  <si>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</si>
  <si>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</si>
  <si>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</si>
  <si>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</si>
  <si>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</si>
  <si>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</si>
  <si>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</si>
  <si>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</si>
  <si>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</si>
  <si>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</si>
  <si>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</si>
  <si>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</si>
  <si>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</si>
  <si>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</si>
  <si>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</si>
  <si>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</si>
  <si>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</si>
  <si>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</si>
  <si>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</si>
  <si>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</si>
  <si>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</si>
  <si>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</si>
  <si>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</si>
  <si>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</si>
  <si>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</si>
  <si>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</si>
  <si>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</si>
  <si>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</si>
  <si>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</si>
  <si>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</si>
  <si>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</si>
  <si>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</si>
  <si>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</si>
  <si>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</si>
  <si>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</si>
  <si>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</si>
  <si>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</si>
  <si>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</si>
  <si>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</si>
  <si>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</si>
  <si>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</si>
  <si>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</si>
  <si>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</si>
  <si>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</si>
  <si>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</si>
  <si>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</si>
  <si>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</si>
  <si>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</si>
  <si>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</si>
  <si>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</si>
  <si>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</si>
  <si>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</si>
  <si>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</si>
  <si>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</si>
  <si>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</si>
  <si>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</si>
  <si>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</si>
  <si>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</si>
  <si>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</si>
  <si>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</si>
  <si>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</si>
  <si>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</si>
  <si>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</si>
  <si>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</si>
  <si>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</si>
  <si>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</si>
  <si>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</si>
  <si>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</si>
  <si>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</si>
  <si>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</si>
  <si>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</si>
  <si>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</si>
  <si>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</si>
  <si>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</si>
  <si>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</si>
  <si>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</si>
  <si>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</si>
  <si>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</si>
  <si>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</si>
  <si>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</si>
  <si>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</si>
  <si>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</si>
  <si>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</si>
  <si>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</si>
  <si>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</si>
  <si>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</si>
  <si>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</si>
  <si>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</si>
  <si>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</si>
  <si>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</si>
  <si>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</si>
  <si>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</si>
  <si>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</si>
  <si>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</si>
  <si>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</si>
  <si>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</si>
  <si>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</si>
  <si>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</si>
  <si>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</si>
  <si>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</si>
  <si>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</si>
  <si>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</si>
  <si>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</si>
  <si>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</si>
  <si>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</si>
  <si>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</si>
  <si>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</si>
  <si>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</si>
  <si>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</si>
  <si>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</si>
  <si>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</si>
  <si>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</si>
  <si>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</si>
  <si>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</si>
  <si>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</si>
  <si>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</si>
  <si>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</si>
  <si>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</si>
  <si>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</si>
  <si>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</si>
  <si>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</si>
  <si>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</si>
  <si>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</si>
  <si>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</si>
  <si>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</si>
  <si>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</si>
  <si>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</si>
  <si>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</si>
  <si>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</si>
  <si>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</si>
  <si>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</si>
  <si>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</si>
  <si>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</si>
  <si>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</si>
  <si>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</si>
  <si>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</si>
  <si>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</si>
  <si>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</si>
  <si>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</si>
  <si>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</si>
  <si>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</si>
  <si>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</si>
  <si>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</si>
  <si>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</si>
  <si>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</si>
  <si>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</si>
  <si>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</si>
  <si>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</si>
  <si>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</si>
  <si>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</si>
  <si>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</si>
  <si>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</si>
  <si>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</si>
  <si>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</si>
  <si>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</si>
  <si>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</si>
  <si>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</si>
  <si>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</si>
  <si>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</si>
  <si>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</si>
  <si>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</si>
  <si>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</si>
  <si>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</si>
  <si>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</si>
  <si>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</si>
  <si>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</si>
  <si>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</si>
  <si>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</si>
  <si>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</si>
  <si>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</si>
  <si>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</si>
  <si>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</si>
  <si>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</si>
  <si>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</si>
  <si>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</si>
  <si>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</si>
  <si>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</si>
  <si>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</si>
  <si>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</si>
  <si>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</si>
  <si>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</si>
  <si>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</si>
  <si>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</si>
  <si>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</si>
  <si>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</si>
  <si>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</si>
  <si>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</si>
  <si>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</si>
  <si>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</si>
  <si>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</si>
  <si>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</si>
  <si>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</si>
  <si>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</si>
  <si>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</si>
  <si>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</si>
  <si>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</si>
  <si>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</si>
  <si>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</si>
  <si>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</si>
  <si>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</si>
  <si>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</si>
  <si>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</si>
  <si>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</si>
  <si>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</si>
  <si>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</si>
  <si>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</si>
  <si>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</si>
  <si>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</si>
  <si>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</si>
  <si>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</si>
  <si>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</si>
  <si>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</si>
  <si>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</si>
  <si>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</si>
  <si>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</si>
  <si>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</si>
  <si>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</si>
  <si>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</si>
  <si>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</si>
  <si>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</si>
  <si>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</si>
  <si>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</si>
  <si>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</si>
  <si>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</si>
  <si>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</si>
  <si>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</si>
  <si>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</si>
  <si>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</si>
  <si>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</si>
  <si>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</si>
  <si>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</si>
  <si>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</si>
  <si>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</si>
  <si>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</si>
  <si>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</si>
  <si>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</si>
  <si>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</si>
  <si>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</si>
  <si>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</si>
  <si>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</si>
  <si>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</si>
  <si>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</si>
  <si>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</si>
  <si>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</si>
  <si>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</si>
  <si>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</si>
  <si>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</si>
  <si>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</si>
  <si>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</si>
  <si>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</si>
  <si>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</si>
  <si>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</si>
  <si>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</si>
  <si>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</si>
  <si>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</si>
  <si>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</si>
  <si>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</si>
  <si>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</si>
  <si>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</si>
  <si>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</si>
  <si>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</si>
  <si>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</si>
  <si>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</si>
  <si>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</si>
  <si>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</si>
  <si>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</si>
  <si>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</si>
  <si>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</si>
  <si>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</si>
  <si>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</si>
  <si>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</si>
  <si>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</si>
  <si>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</si>
  <si>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</si>
  <si>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</si>
  <si>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</si>
  <si>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</si>
  <si>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</si>
  <si>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</si>
  <si>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</si>
  <si>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</si>
  <si>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</si>
  <si>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</si>
  <si>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</si>
  <si>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</si>
  <si>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</si>
  <si>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</si>
  <si>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</si>
  <si>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</si>
  <si>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</si>
  <si>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</si>
  <si>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</si>
  <si>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</si>
  <si>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</si>
  <si>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</si>
  <si>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</si>
  <si>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</si>
  <si>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</si>
  <si>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</si>
  <si>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</si>
  <si>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</si>
  <si>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</si>
  <si>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</si>
  <si>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</si>
  <si>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</si>
  <si>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</si>
  <si>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</si>
  <si>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</si>
  <si>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</si>
  <si>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</si>
  <si>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</si>
  <si>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</si>
  <si>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</si>
  <si>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</si>
  <si>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</si>
  <si>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</si>
  <si>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</si>
  <si>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</si>
  <si>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</si>
  <si>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</si>
  <si>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</si>
  <si>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</si>
  <si>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</si>
  <si>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</si>
  <si>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</si>
  <si>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</si>
  <si>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</si>
  <si>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</si>
  <si>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</si>
  <si>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</si>
  <si>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</si>
  <si>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</si>
  <si>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</si>
  <si>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</si>
  <si>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</si>
  <si>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</si>
  <si>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</si>
  <si>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</si>
  <si>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</si>
  <si>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</si>
  <si>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</si>
  <si>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</si>
  <si>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</si>
  <si>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</si>
  <si>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</si>
  <si>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</si>
  <si>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</si>
  <si>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</si>
  <si>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</si>
  <si>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</si>
  <si>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</si>
  <si>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</si>
  <si>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</si>
  <si>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</si>
  <si>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</si>
  <si>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</si>
  <si>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</si>
  <si>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</si>
  <si>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</si>
  <si>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</si>
  <si>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</si>
  <si>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</si>
  <si>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</si>
  <si>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</si>
  <si>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</si>
  <si>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</si>
  <si>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</si>
  <si>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</si>
  <si>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</si>
  <si>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</si>
  <si>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</si>
  <si>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</si>
  <si>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</si>
  <si>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</si>
  <si>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</si>
  <si>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</si>
  <si>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</si>
  <si>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</si>
  <si>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</si>
  <si>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</si>
  <si>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</si>
  <si>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</si>
  <si>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</si>
  <si>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</si>
  <si>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</si>
  <si>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</si>
  <si>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</si>
  <si>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</si>
  <si>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</si>
  <si>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</si>
  <si>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</si>
  <si>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</si>
  <si>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</si>
  <si>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</si>
  <si>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</si>
  <si>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</si>
  <si>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</si>
  <si>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</si>
  <si>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</si>
  <si>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</si>
  <si>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</si>
  <si>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</si>
  <si>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</si>
  <si>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</si>
  <si>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</si>
  <si>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</si>
  <si>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</si>
  <si>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</si>
  <si>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</si>
  <si>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</si>
  <si>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</si>
  <si>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</si>
  <si>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</si>
  <si>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</si>
  <si>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</si>
  <si>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</si>
  <si>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</si>
  <si>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</si>
  <si>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</si>
  <si>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</si>
  <si>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</si>
  <si>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</si>
  <si>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</si>
  <si>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</si>
  <si>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</si>
  <si>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</si>
  <si>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</si>
  <si>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</si>
  <si>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</si>
  <si>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</si>
  <si>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</si>
  <si>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</si>
  <si>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</si>
  <si>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</si>
  <si>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</si>
  <si>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</si>
  <si>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</si>
  <si>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</si>
  <si>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</si>
  <si>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</si>
  <si>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</si>
  <si>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</si>
  <si>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</si>
  <si>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</si>
  <si>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</si>
  <si>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</si>
  <si>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</si>
  <si>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</si>
  <si>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</si>
  <si>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</si>
  <si>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</si>
  <si>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</si>
  <si>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</si>
  <si>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</si>
  <si>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</si>
  <si>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</si>
  <si>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</si>
  <si>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</si>
  <si>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</si>
  <si>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</si>
  <si>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</si>
  <si>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</si>
  <si>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</si>
  <si>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</si>
  <si>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</si>
  <si>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</si>
  <si>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</si>
  <si>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</si>
  <si>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</si>
  <si>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</si>
  <si>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</si>
  <si>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</si>
  <si>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</si>
  <si>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</si>
  <si>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</si>
  <si>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</si>
  <si>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</si>
  <si>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</si>
  <si>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</si>
  <si>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</si>
  <si>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</si>
  <si>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</si>
  <si>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</si>
  <si>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</si>
  <si>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</si>
  <si>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</si>
  <si>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</si>
  <si>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</si>
  <si>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</si>
  <si>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</si>
  <si>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</si>
  <si>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</si>
  <si>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</si>
  <si>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</si>
  <si>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</si>
  <si>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</si>
  <si>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</si>
  <si>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</si>
  <si>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</si>
  <si>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</si>
  <si>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</si>
  <si>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</si>
  <si>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</si>
  <si>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</si>
  <si>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</si>
  <si>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</si>
  <si>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</si>
  <si>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</si>
  <si>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</si>
  <si>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</si>
  <si>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</si>
  <si>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</si>
  <si>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</si>
  <si>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</si>
  <si>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</si>
  <si>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</si>
  <si>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</si>
  <si>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</si>
  <si>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</si>
  <si>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</si>
  <si>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</si>
  <si>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</si>
  <si>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</si>
  <si>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</si>
  <si>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</si>
  <si>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</si>
  <si>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</si>
  <si>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</si>
  <si>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</si>
  <si>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</si>
  <si>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</si>
  <si>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</si>
  <si>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</si>
  <si>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</si>
  <si>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</si>
  <si>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</si>
  <si>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</si>
  <si>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</si>
  <si>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</si>
  <si>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</si>
  <si>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</si>
  <si>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</si>
  <si>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</si>
  <si>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</si>
  <si>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</si>
  <si>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</si>
  <si>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</si>
  <si>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</si>
  <si>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</si>
  <si>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</si>
  <si>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</si>
  <si>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</si>
  <si>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</si>
  <si>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</si>
  <si>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</si>
  <si>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</si>
  <si>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</si>
  <si>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</si>
  <si>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</si>
  <si>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</si>
  <si>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</si>
  <si>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</si>
  <si>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</si>
  <si>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</si>
  <si>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</si>
  <si>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</si>
  <si>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</si>
  <si>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</si>
  <si>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</si>
  <si>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</si>
  <si>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</si>
  <si>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</si>
  <si>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</si>
  <si>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</si>
  <si>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</si>
  <si>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</si>
  <si>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</si>
  <si>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</si>
  <si>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</si>
  <si>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</si>
  <si>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</si>
  <si>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</si>
  <si>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</si>
  <si>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</si>
  <si>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</si>
  <si>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</si>
  <si>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</si>
  <si>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</si>
  <si>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</si>
  <si>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</si>
  <si>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</si>
  <si>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</si>
  <si>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</si>
  <si>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</si>
  <si>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</si>
  <si>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</si>
  <si>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</si>
  <si>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</si>
  <si>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</si>
  <si>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</si>
  <si>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</si>
  <si>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</si>
  <si>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</si>
  <si>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</si>
  <si>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</si>
  <si>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</si>
  <si>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</si>
  <si>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</si>
  <si>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</si>
  <si>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</si>
  <si>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</si>
  <si>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</si>
  <si>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</si>
  <si>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</si>
  <si>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</si>
  <si>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</si>
  <si>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</si>
  <si>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</si>
  <si>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</si>
  <si>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</si>
  <si>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</si>
  <si>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</si>
  <si>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</si>
  <si>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</si>
  <si>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</si>
  <si>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</si>
  <si>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</si>
  <si>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</si>
  <si>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</si>
  <si>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</si>
  <si>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</si>
  <si>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</si>
  <si>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</si>
  <si>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</si>
  <si>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</si>
  <si>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</si>
  <si>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</si>
  <si>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</si>
  <si>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</si>
  <si>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</si>
  <si>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</si>
  <si>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</si>
  <si>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</si>
  <si>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</si>
  <si>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</si>
  <si>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</si>
  <si>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</si>
  <si>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</si>
  <si>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</si>
  <si>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</si>
  <si>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</si>
  <si>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</si>
  <si>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</si>
  <si>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</si>
  <si>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</si>
  <si>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</si>
  <si>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</si>
  <si>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</si>
  <si>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</si>
  <si>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</si>
  <si>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</si>
  <si>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</si>
  <si>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</si>
  <si>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</si>
  <si>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</si>
  <si>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</si>
  <si>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</si>
  <si>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</si>
  <si>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</si>
  <si>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</si>
  <si>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</si>
  <si>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</si>
  <si>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</si>
  <si>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</si>
  <si>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</si>
  <si>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</si>
  <si>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</si>
  <si>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</si>
  <si>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</si>
  <si>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</si>
  <si>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</si>
  <si>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</si>
  <si>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</si>
  <si>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</si>
  <si>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</si>
  <si>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</si>
  <si>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</si>
  <si>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</si>
  <si>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</si>
  <si>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</si>
  <si>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</si>
  <si>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</si>
  <si>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</si>
  <si>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</si>
  <si>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</si>
  <si>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</si>
  <si>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</si>
  <si>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</si>
  <si>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</si>
  <si>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</si>
  <si>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</si>
  <si>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</si>
  <si>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</si>
  <si>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</si>
  <si>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</si>
  <si>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</si>
  <si>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</si>
  <si>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</si>
  <si>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</si>
  <si>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</si>
  <si>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</si>
  <si>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</si>
  <si>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</si>
  <si>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</si>
  <si>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</si>
  <si>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</si>
  <si>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</si>
  <si>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</si>
  <si>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</si>
  <si>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</si>
  <si>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</si>
  <si>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</si>
  <si>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</si>
  <si>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</si>
  <si>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</si>
  <si>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</si>
  <si>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</si>
  <si>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</si>
  <si>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</si>
  <si>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</si>
  <si>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</si>
  <si>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</si>
  <si>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</si>
  <si>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</si>
  <si>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</si>
  <si>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</si>
  <si>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</si>
  <si>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</si>
  <si>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</si>
  <si>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</si>
  <si>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</si>
  <si>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</si>
  <si>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</si>
  <si>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</si>
  <si>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</si>
  <si>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</si>
  <si>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</si>
  <si>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</si>
  <si>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</si>
  <si>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</si>
  <si>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</si>
  <si>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</si>
  <si>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</si>
  <si>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</si>
  <si>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</si>
  <si>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</si>
  <si>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</si>
  <si>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</si>
  <si>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</si>
  <si>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</si>
  <si>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</si>
  <si>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</si>
  <si>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</si>
  <si>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</si>
  <si>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</si>
  <si>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</si>
  <si>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</si>
  <si>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</si>
  <si>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</si>
  <si>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</si>
  <si>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</si>
  <si>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</si>
  <si>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</si>
  <si>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</si>
  <si>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</si>
  <si>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</si>
  <si>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</si>
  <si>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</si>
  <si>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</si>
  <si>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</si>
  <si>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</si>
  <si>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</si>
  <si>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</si>
  <si>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</si>
  <si>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</si>
  <si>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</si>
  <si>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</si>
  <si>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</si>
  <si>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</si>
  <si>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</si>
  <si>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</si>
  <si>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</si>
  <si>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</si>
  <si>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</si>
  <si>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</si>
  <si>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</si>
  <si>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</si>
  <si>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</si>
  <si>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</si>
  <si>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</si>
  <si>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</si>
  <si>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</si>
  <si>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</si>
  <si>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</si>
  <si>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</si>
  <si>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</si>
  <si>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</si>
  <si>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</si>
  <si>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</si>
  <si>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</si>
  <si>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</si>
  <si>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</si>
  <si>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</si>
  <si>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</si>
  <si>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</si>
  <si>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</si>
  <si>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</si>
  <si>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</si>
  <si>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</si>
  <si>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</si>
  <si>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</si>
  <si>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</si>
  <si>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</si>
  <si>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</si>
  <si>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</si>
  <si>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</si>
  <si>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</si>
  <si>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</si>
  <si>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</si>
  <si>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</si>
  <si>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</si>
  <si>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</si>
  <si>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</si>
  <si>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</si>
  <si>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</si>
  <si>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</si>
  <si>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</si>
  <si>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</si>
  <si>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</si>
  <si>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</si>
  <si>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</si>
  <si>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</si>
  <si>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</si>
  <si>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</si>
  <si>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</si>
  <si>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</si>
  <si>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</si>
  <si>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</si>
  <si>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</si>
  <si>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</si>
  <si>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</si>
  <si>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</si>
  <si>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</si>
  <si>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</si>
  <si>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</si>
  <si>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</si>
  <si>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</si>
  <si>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</si>
  <si>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</si>
  <si>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</si>
  <si>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</si>
  <si>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</si>
  <si>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</si>
  <si>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</si>
  <si>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</si>
  <si>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</si>
  <si>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</si>
  <si>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</si>
  <si>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</si>
  <si>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</si>
  <si>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</si>
  <si>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</si>
  <si>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</si>
  <si>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</si>
  <si>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</si>
  <si>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</si>
  <si>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</si>
  <si>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</si>
  <si>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</si>
  <si>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</si>
  <si>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</si>
  <si>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</si>
  <si>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</si>
  <si>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</si>
  <si>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</si>
  <si>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</si>
  <si>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</si>
  <si>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</si>
  <si>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</si>
  <si>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</si>
  <si>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</si>
  <si>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</si>
  <si>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</si>
  <si>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</si>
  <si>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</si>
  <si>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</si>
  <si>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</si>
  <si>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</si>
  <si>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</si>
  <si>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</si>
  <si>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</si>
  <si>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</si>
  <si>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</si>
  <si>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</si>
  <si>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</si>
  <si>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</si>
  <si>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</si>
  <si>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</si>
  <si>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</si>
  <si>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</si>
  <si>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</si>
  <si>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</si>
  <si>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</si>
  <si>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</si>
  <si>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</si>
  <si>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</si>
  <si>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</si>
  <si>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</si>
  <si>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</si>
  <si>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</si>
  <si>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</si>
  <si>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</si>
  <si>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</si>
  <si>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</si>
  <si>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</si>
  <si>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</si>
  <si>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</si>
  <si>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</si>
  <si>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</si>
  <si>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</si>
  <si>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</si>
  <si>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</si>
  <si>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</si>
  <si>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</si>
  <si>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</si>
  <si>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</si>
  <si>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</si>
  <si>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</si>
  <si>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</si>
  <si>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</si>
  <si>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</si>
  <si>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</si>
  <si>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</si>
  <si>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</si>
  <si>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</si>
  <si>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</si>
  <si>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</si>
  <si>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</si>
  <si>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</si>
  <si>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</si>
  <si>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</si>
  <si>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</si>
  <si>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</si>
  <si>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</si>
  <si>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</si>
  <si>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</si>
  <si>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</si>
  <si>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</si>
  <si>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</si>
  <si>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</si>
  <si>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</si>
  <si>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</si>
  <si>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</si>
  <si>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</si>
  <si>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</si>
  <si>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</si>
  <si>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</si>
  <si>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</si>
  <si>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</si>
  <si>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</si>
  <si>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</si>
  <si>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</si>
  <si>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</si>
  <si>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</si>
  <si>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</si>
  <si>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</si>
  <si>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</si>
  <si>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</si>
  <si>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</si>
  <si>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</si>
  <si>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</si>
  <si>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</si>
  <si>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</si>
  <si>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</si>
  <si>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</si>
  <si>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</si>
  <si>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</si>
  <si>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</si>
  <si>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</si>
  <si>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</si>
  <si>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</si>
  <si>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</si>
  <si>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</si>
  <si>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</si>
  <si>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</si>
  <si>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</si>
  <si>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</si>
  <si>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</si>
  <si>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</si>
  <si>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</si>
  <si>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</si>
  <si>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</si>
  <si>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</si>
  <si>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</si>
  <si>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</si>
  <si>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</si>
  <si>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</si>
  <si>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</si>
  <si>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</si>
  <si>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</si>
  <si>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</si>
  <si>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</si>
  <si>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</si>
  <si>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</si>
  <si>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</si>
  <si>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</si>
  <si>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</si>
  <si>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</si>
  <si>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</si>
  <si>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</si>
  <si>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</si>
  <si>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</si>
  <si>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</si>
  <si>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</si>
  <si>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</si>
  <si>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</si>
  <si>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</si>
  <si>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</si>
  <si>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</si>
  <si>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</si>
  <si>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</si>
  <si>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</si>
  <si>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</si>
  <si>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</si>
  <si>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</si>
  <si>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</si>
  <si>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</si>
  <si>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</si>
  <si>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</si>
  <si>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</si>
  <si>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</si>
  <si>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</si>
  <si>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</si>
  <si>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</si>
  <si>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</si>
  <si>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</si>
  <si>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</si>
  <si>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</si>
  <si>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</si>
  <si>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</si>
  <si>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</si>
  <si>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</si>
  <si>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</si>
  <si>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</si>
  <si>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</si>
  <si>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</si>
  <si>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</si>
  <si>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</si>
  <si>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</si>
  <si>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</si>
  <si>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</si>
  <si>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</si>
  <si>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</si>
  <si>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</si>
  <si>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</si>
  <si>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</si>
  <si>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</si>
  <si>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</si>
  <si>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</si>
  <si>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</si>
  <si>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</si>
  <si>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</si>
  <si>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</si>
  <si>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</si>
  <si>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</si>
  <si>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</si>
  <si>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</si>
  <si>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</si>
  <si>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</si>
  <si>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</si>
  <si>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</si>
  <si>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</si>
  <si>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</si>
  <si>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</si>
  <si>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</si>
  <si>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</si>
  <si>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</si>
  <si>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</si>
  <si>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</si>
  <si>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</si>
  <si>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</si>
  <si>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</si>
  <si>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</si>
  <si>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</si>
  <si>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</si>
  <si>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</si>
  <si>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</si>
  <si>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</si>
  <si>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</si>
  <si>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</si>
  <si>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</si>
  <si>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</si>
  <si>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</si>
  <si>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</si>
  <si>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</si>
  <si>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</si>
  <si>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</si>
  <si>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</si>
  <si>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</si>
  <si>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</si>
  <si>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</si>
  <si>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</si>
  <si>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</si>
  <si>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</si>
  <si>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</si>
  <si>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</si>
  <si>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</si>
  <si>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</si>
  <si>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</si>
  <si>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</si>
  <si>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</si>
  <si>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</si>
  <si>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</si>
  <si>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</si>
  <si>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</si>
  <si>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</si>
  <si>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</si>
  <si>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</si>
  <si>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</si>
  <si>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</si>
  <si>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</si>
  <si>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</si>
  <si>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</si>
  <si>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</si>
  <si>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</si>
  <si>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</si>
  <si>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</si>
  <si>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</si>
  <si>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</si>
  <si>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</si>
  <si>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</si>
  <si>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</si>
  <si>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</si>
  <si>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</si>
  <si>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</si>
  <si>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</si>
  <si>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</si>
  <si>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</si>
  <si>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</si>
  <si>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</si>
  <si>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</si>
  <si>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</si>
  <si>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</si>
  <si>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</si>
  <si>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</si>
  <si>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</si>
  <si>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</si>
  <si>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</si>
  <si>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</si>
  <si>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</si>
  <si>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</si>
  <si>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</si>
  <si>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</si>
  <si>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</si>
  <si>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</si>
  <si>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</si>
  <si>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</si>
  <si>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</si>
  <si>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</si>
  <si>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</si>
  <si>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</si>
  <si>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</si>
  <si>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</si>
  <si>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</si>
  <si>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</si>
  <si>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</si>
  <si>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</si>
  <si>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</si>
  <si>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</si>
  <si>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</si>
  <si>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</si>
  <si>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</si>
  <si>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</si>
  <si>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</si>
  <si>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</si>
  <si>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</si>
  <si>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</si>
  <si>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</si>
  <si>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</si>
  <si>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</si>
  <si>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</si>
  <si>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</si>
  <si>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</si>
  <si>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</si>
  <si>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</si>
  <si>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</si>
  <si>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</si>
  <si>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</si>
  <si>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</si>
  <si>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</si>
  <si>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</si>
  <si>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</si>
  <si>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</si>
  <si>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</si>
  <si>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</si>
  <si>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</si>
  <si>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</si>
  <si>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</si>
  <si>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</si>
  <si>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</si>
  <si>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</si>
  <si>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</si>
  <si>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</si>
  <si>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</si>
  <si>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</si>
  <si>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</si>
  <si>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</si>
  <si>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</si>
  <si>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</si>
  <si>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</si>
  <si>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</si>
  <si>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</si>
  <si>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</si>
  <si>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</si>
  <si>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</si>
  <si>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</si>
  <si>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</si>
  <si>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</si>
  <si>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</si>
  <si>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</si>
  <si>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</si>
  <si>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</si>
  <si>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</si>
  <si>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</si>
  <si>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</si>
  <si>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</si>
  <si>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</si>
  <si>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</si>
  <si>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</si>
  <si>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</si>
  <si>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</si>
  <si>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</si>
  <si>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</si>
  <si>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</si>
  <si>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</si>
  <si>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</si>
  <si>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</si>
  <si>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</si>
  <si>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</si>
  <si>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</si>
  <si>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</si>
  <si>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</si>
  <si>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</si>
  <si>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</si>
  <si>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</si>
  <si>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</si>
  <si>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</si>
  <si>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</si>
  <si>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</si>
  <si>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</si>
  <si>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</si>
  <si>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</si>
  <si>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</si>
  <si>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</si>
  <si>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</si>
  <si>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</si>
  <si>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</si>
  <si>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</si>
  <si>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</si>
  <si>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</si>
  <si>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</si>
  <si>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</si>
  <si>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</si>
  <si>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</si>
  <si>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</si>
  <si>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</si>
  <si>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</si>
  <si>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</si>
  <si>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</si>
  <si>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</si>
  <si>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</si>
  <si>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</si>
  <si>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</si>
  <si>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</si>
  <si>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</si>
  <si>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</si>
  <si>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</si>
  <si>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</si>
  <si>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</si>
  <si>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</si>
  <si>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</si>
  <si>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</si>
  <si>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</si>
  <si>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</si>
  <si>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</si>
  <si>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</si>
  <si>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</si>
  <si>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</si>
  <si>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</si>
  <si>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</si>
  <si>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</si>
  <si>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</si>
  <si>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</si>
  <si>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</si>
  <si>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</si>
  <si>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</si>
  <si>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</si>
  <si>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</si>
  <si>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</si>
  <si>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</si>
  <si>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</si>
  <si>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</si>
  <si>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</si>
  <si>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</si>
  <si>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</si>
  <si>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</si>
  <si>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</si>
  <si>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</si>
  <si>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</si>
  <si>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</si>
  <si>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</si>
  <si>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</si>
  <si>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</si>
  <si>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</si>
  <si>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</si>
  <si>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</si>
  <si>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</si>
  <si>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</si>
  <si>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</si>
  <si>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</si>
  <si>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</si>
  <si>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</si>
  <si>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</si>
  <si>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</si>
  <si>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</si>
  <si>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</si>
  <si>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</si>
  <si>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</si>
  <si>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</si>
  <si>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</si>
  <si>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</si>
  <si>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</si>
  <si>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</si>
  <si>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</si>
  <si>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</si>
  <si>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</si>
  <si>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</si>
  <si>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</si>
  <si>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</si>
  <si>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</si>
  <si>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</si>
  <si>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</si>
  <si>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</si>
  <si>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</si>
  <si>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</si>
  <si>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</si>
  <si>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</si>
  <si>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</si>
  <si>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</si>
  <si>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</si>
  <si>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</si>
  <si>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</si>
  <si>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</si>
  <si>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</si>
  <si>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</si>
  <si>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</si>
  <si>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</si>
  <si>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</si>
  <si>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</si>
  <si>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</si>
  <si>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</si>
  <si>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</si>
  <si>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</si>
  <si>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</si>
  <si>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</si>
  <si>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</si>
  <si>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</si>
  <si>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</si>
  <si>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</si>
  <si>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</si>
  <si>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</si>
  <si>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</si>
  <si>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</si>
  <si>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</si>
  <si>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</si>
  <si>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</si>
  <si>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</si>
  <si>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</si>
  <si>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</si>
  <si>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</si>
  <si>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</si>
  <si>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</si>
  <si>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</si>
  <si>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</si>
  <si>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</si>
  <si>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</si>
  <si>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</si>
  <si>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</si>
  <si>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</si>
  <si>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</si>
  <si>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</si>
  <si>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</si>
  <si>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</si>
  <si>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</si>
  <si>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</si>
  <si>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</si>
  <si>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</si>
  <si>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</si>
  <si>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</si>
  <si>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</si>
  <si>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</si>
  <si>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</si>
  <si>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</si>
  <si>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</si>
  <si>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</si>
  <si>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</si>
  <si>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</si>
  <si>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</si>
  <si>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</si>
  <si>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</si>
  <si>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</si>
  <si>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</si>
  <si>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</si>
  <si>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</si>
  <si>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</si>
  <si>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</si>
  <si>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</si>
  <si>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</si>
  <si>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</si>
  <si>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</si>
  <si>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</si>
  <si>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</si>
  <si>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</si>
  <si>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</si>
  <si>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</si>
  <si>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</si>
  <si>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</si>
  <si>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</si>
  <si>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</si>
  <si>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</si>
  <si>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</si>
  <si>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</si>
  <si>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</si>
  <si>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</si>
  <si>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</si>
  <si>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</si>
  <si>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</si>
  <si>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</si>
  <si>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</si>
  <si>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</si>
  <si>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</si>
  <si>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</si>
  <si>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</si>
  <si>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</si>
  <si>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</si>
  <si>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</si>
  <si>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</si>
  <si>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</si>
  <si>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</si>
  <si>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</si>
  <si>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</si>
  <si>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</si>
  <si>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</si>
  <si>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</si>
  <si>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</si>
  <si>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</si>
  <si>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</si>
  <si>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</si>
  <si>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</si>
  <si>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</si>
  <si>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</si>
  <si>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</si>
  <si>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</si>
  <si>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</si>
  <si>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</si>
  <si>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</si>
  <si>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</si>
  <si>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</si>
  <si>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</si>
  <si>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</si>
  <si>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</si>
  <si>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</si>
  <si>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</si>
  <si>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</si>
  <si>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</si>
  <si>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</si>
  <si>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</si>
  <si>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</si>
  <si>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</si>
  <si>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</si>
  <si>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</si>
  <si>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</si>
  <si>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</si>
  <si>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</si>
  <si>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</si>
  <si>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</si>
  <si>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</si>
  <si>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</si>
  <si>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</si>
  <si>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</si>
  <si>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</si>
  <si>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</si>
  <si>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</si>
  <si>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</si>
  <si>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</si>
  <si>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</si>
  <si>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</si>
  <si>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</si>
  <si>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</si>
  <si>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</si>
  <si>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</si>
  <si>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</si>
  <si>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</si>
  <si>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</si>
  <si>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</si>
  <si>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</si>
  <si>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</si>
  <si>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</si>
  <si>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</si>
  <si>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</si>
  <si>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</si>
  <si>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</si>
  <si>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</si>
  <si>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</si>
  <si>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</si>
  <si>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</si>
  <si>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</si>
  <si>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</si>
  <si>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</si>
  <si>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</si>
  <si>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</si>
  <si>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</si>
  <si>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</si>
  <si>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</si>
  <si>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</si>
  <si>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</si>
  <si>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</si>
  <si>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</si>
  <si>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</si>
  <si>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</si>
  <si>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</si>
  <si>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</si>
  <si>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</si>
  <si>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</si>
  <si>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</si>
  <si>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</si>
  <si>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</si>
  <si>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</si>
  <si>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</si>
  <si>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</si>
  <si>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</si>
  <si>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</si>
  <si>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</si>
  <si>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</si>
  <si>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</si>
  <si>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</si>
  <si>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</si>
  <si>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</si>
  <si>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</si>
  <si>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</si>
  <si>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</si>
  <si>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</si>
  <si>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</si>
  <si>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</si>
  <si>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</si>
  <si>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</si>
  <si>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</si>
  <si>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</si>
  <si>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</si>
  <si>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</si>
  <si>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</si>
  <si>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</si>
  <si>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</si>
  <si>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</si>
  <si>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</si>
  <si>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</si>
  <si>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</si>
  <si>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</si>
  <si>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</si>
  <si>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</si>
  <si>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</si>
  <si>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</si>
  <si>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</si>
  <si>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</si>
  <si>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</si>
  <si>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</si>
  <si>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</si>
  <si>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</si>
  <si>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</si>
  <si>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</si>
  <si>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</si>
  <si>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</si>
  <si>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</si>
  <si>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</si>
  <si>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</si>
  <si>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</si>
  <si>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</si>
  <si>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</si>
  <si>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</si>
  <si>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</si>
  <si>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</si>
  <si>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</si>
  <si>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</si>
  <si>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</si>
  <si>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</si>
  <si>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</si>
  <si>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</si>
  <si>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</si>
  <si>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</si>
  <si>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</si>
  <si>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</si>
  <si>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</si>
  <si>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</si>
  <si>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</si>
  <si>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</si>
  <si>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</si>
  <si>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</si>
  <si>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</si>
  <si>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</si>
  <si>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</si>
  <si>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</si>
  <si>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</si>
  <si>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</si>
  <si>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</si>
  <si>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</si>
  <si>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</si>
  <si>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</si>
  <si>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</si>
  <si>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</si>
  <si>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</si>
  <si>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</si>
  <si>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</si>
  <si>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</si>
  <si>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</si>
  <si>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</si>
  <si>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</si>
  <si>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</si>
  <si>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</si>
  <si>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</si>
  <si>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</si>
  <si>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</si>
  <si>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</si>
  <si>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</si>
  <si>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</si>
  <si>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</si>
  <si>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</si>
  <si>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</si>
  <si>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</si>
  <si>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</si>
  <si>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</si>
  <si>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</si>
  <si>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</si>
  <si>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</si>
  <si>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</si>
  <si>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</si>
  <si>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</si>
  <si>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</si>
  <si>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</si>
  <si>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</si>
  <si>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</si>
  <si>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</si>
  <si>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</si>
  <si>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</si>
  <si>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</si>
  <si>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</si>
  <si>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</si>
  <si>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</si>
  <si>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</si>
  <si>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</si>
  <si>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</si>
  <si>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</si>
  <si>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</si>
  <si>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</si>
  <si>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</si>
  <si>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</si>
  <si>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</si>
  <si>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</si>
  <si>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</si>
  <si>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</si>
  <si>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</si>
  <si>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</si>
  <si>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</si>
  <si>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</si>
  <si>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</si>
  <si>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</si>
  <si>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</si>
  <si>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</si>
  <si>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</si>
  <si>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</si>
  <si>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</si>
  <si>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</si>
  <si>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</si>
  <si>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</si>
  <si>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</si>
  <si>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</si>
  <si>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</si>
  <si>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</si>
  <si>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</si>
  <si>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</si>
  <si>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</si>
  <si>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</si>
  <si>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</si>
  <si>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</si>
  <si>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</si>
  <si>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</si>
  <si>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</si>
  <si>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</si>
  <si>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</si>
  <si>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</si>
  <si>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</si>
  <si>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</si>
  <si>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</si>
  <si>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</si>
  <si>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</si>
  <si>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</si>
  <si>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</si>
  <si>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</si>
  <si>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</si>
  <si>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</si>
  <si>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</si>
  <si>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</si>
  <si>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</si>
  <si>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</si>
  <si>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</si>
  <si>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</si>
  <si>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</si>
  <si>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</si>
  <si>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</si>
  <si>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</si>
  <si>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</si>
  <si>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</si>
  <si>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</si>
  <si>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</si>
  <si>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</si>
  <si>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</si>
  <si>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</si>
  <si>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</si>
  <si>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</si>
  <si>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</si>
  <si>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</si>
  <si>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</si>
  <si>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</si>
  <si>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</si>
  <si>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</si>
  <si>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</si>
  <si>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</si>
  <si>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</si>
  <si>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</si>
  <si>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</si>
  <si>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</si>
  <si>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</si>
  <si>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</si>
  <si>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</si>
  <si>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</si>
  <si>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</si>
  <si>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</si>
  <si>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</si>
  <si>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</si>
  <si>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</si>
  <si>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</si>
  <si>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</si>
  <si>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</si>
  <si>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</si>
  <si>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</si>
  <si>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</si>
  <si>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</si>
  <si>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</si>
  <si>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</si>
  <si>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</si>
  <si>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</si>
  <si>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</si>
  <si>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</si>
  <si>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</si>
  <si>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</si>
  <si>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</si>
  <si>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</si>
  <si>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</si>
  <si>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</si>
  <si>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</si>
  <si>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</si>
  <si>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</si>
  <si>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</si>
  <si>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</si>
  <si>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</si>
  <si>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</si>
  <si>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</si>
  <si>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</si>
  <si>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</si>
  <si>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</si>
  <si>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</si>
  <si>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</si>
  <si>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</si>
  <si>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</si>
  <si>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</si>
  <si>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</si>
  <si>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</si>
  <si>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</si>
  <si>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</si>
  <si>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</si>
  <si>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</si>
  <si>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</si>
  <si>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</si>
  <si>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</si>
  <si>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</si>
  <si>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</si>
  <si>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</si>
  <si>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</si>
  <si>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</si>
  <si>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</si>
  <si>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</si>
  <si>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</si>
  <si>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</si>
  <si>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</si>
  <si>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</si>
  <si>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</si>
  <si>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</si>
  <si>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</si>
  <si>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</si>
  <si>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</si>
  <si>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</si>
  <si>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</si>
  <si>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</si>
  <si>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</si>
  <si>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</si>
  <si>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</si>
  <si>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</si>
  <si>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</si>
  <si>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</si>
  <si>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</si>
  <si>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</si>
  <si>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</si>
  <si>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</si>
  <si>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</si>
  <si>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</si>
  <si>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</si>
  <si>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</si>
  <si>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</si>
  <si>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</si>
  <si>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</si>
  <si>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</si>
  <si>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</si>
  <si>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</si>
  <si>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</si>
  <si>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</si>
  <si>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</si>
  <si>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</si>
  <si>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</si>
  <si>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</si>
  <si>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</si>
  <si>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</si>
  <si>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</si>
  <si>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</si>
  <si>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</si>
  <si>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</si>
  <si>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</si>
  <si>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</si>
  <si>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</si>
  <si>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</si>
  <si>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</si>
  <si>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</si>
  <si>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</si>
  <si>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</si>
  <si>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</si>
  <si>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</si>
  <si>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</si>
  <si>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</si>
  <si>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</si>
  <si>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</si>
  <si>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</si>
  <si>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</si>
  <si>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</si>
  <si>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</si>
  <si>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</si>
  <si>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</si>
  <si>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</si>
  <si>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</si>
  <si>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</si>
  <si>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</si>
  <si>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</si>
  <si>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</si>
  <si>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</si>
  <si>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</si>
  <si>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</si>
  <si>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</si>
  <si>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</si>
  <si>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</si>
  <si>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</si>
  <si>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</si>
  <si>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</si>
  <si>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</si>
  <si>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</si>
  <si>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</si>
  <si>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</si>
  <si>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</si>
  <si>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</si>
  <si>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</si>
  <si>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</si>
  <si>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</si>
  <si>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</si>
  <si>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</si>
  <si>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</si>
  <si>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</si>
  <si>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</si>
  <si>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</si>
  <si>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</si>
  <si>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</si>
  <si>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</si>
  <si>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</si>
  <si>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</si>
  <si>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</si>
  <si>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</si>
  <si>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</si>
  <si>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</si>
  <si>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</si>
  <si>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</si>
  <si>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</si>
  <si>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</si>
  <si>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</si>
  <si>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</si>
  <si>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</si>
  <si>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</si>
  <si>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</si>
  <si>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</si>
  <si>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</si>
  <si>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</si>
  <si>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</si>
  <si>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</si>
  <si>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</si>
  <si>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</si>
  <si>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</si>
  <si>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</si>
  <si>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</si>
  <si>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</si>
  <si>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</si>
  <si>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</si>
  <si>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</si>
  <si>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</si>
  <si>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</si>
  <si>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</si>
  <si>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</si>
  <si>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</si>
  <si>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</si>
  <si>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</si>
  <si>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</si>
  <si>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</si>
  <si>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</si>
  <si>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</si>
  <si>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</si>
  <si>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</si>
  <si>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</si>
  <si>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</si>
  <si>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</si>
  <si>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</si>
  <si>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</si>
  <si>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</si>
  <si>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</si>
  <si>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</si>
  <si>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</si>
  <si>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</si>
  <si>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</si>
  <si>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</si>
  <si>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</si>
  <si>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</si>
  <si>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</si>
  <si>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</si>
  <si>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</si>
  <si>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</si>
  <si>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</si>
  <si>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</si>
  <si>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</si>
  <si>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</si>
  <si>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</si>
  <si>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</si>
  <si>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</si>
  <si>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</si>
  <si>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</si>
  <si>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</si>
  <si>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</si>
  <si>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</si>
  <si>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</si>
  <si>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</si>
  <si>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</si>
  <si>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</si>
  <si>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</si>
  <si>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</si>
  <si>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</si>
  <si>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</si>
  <si>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</si>
  <si>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</si>
  <si>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</si>
  <si>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</si>
  <si>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</si>
  <si>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</si>
  <si>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</si>
  <si>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</si>
  <si>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</si>
  <si>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</si>
  <si>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</si>
  <si>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</si>
  <si>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</si>
  <si>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</si>
  <si>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</si>
  <si>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</si>
  <si>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</si>
  <si>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</si>
  <si>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</si>
  <si>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</si>
  <si>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</si>
  <si>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</si>
  <si>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</si>
  <si>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</si>
  <si>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</si>
  <si>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</si>
  <si>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</si>
  <si>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</si>
  <si>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</si>
  <si>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</si>
  <si>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</si>
  <si>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</si>
  <si>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</si>
  <si>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</si>
  <si>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</si>
  <si>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</si>
  <si>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</si>
  <si>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</si>
  <si>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</si>
  <si>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</si>
  <si>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</si>
  <si>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</si>
  <si>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</si>
  <si>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</si>
  <si>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</si>
  <si>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</si>
  <si>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</si>
  <si>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</si>
  <si>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</si>
  <si>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</si>
  <si>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</si>
  <si>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</si>
  <si>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</si>
  <si>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</si>
  <si>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</si>
  <si>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</si>
  <si>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</si>
  <si>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</si>
  <si>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</si>
  <si>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</si>
  <si>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</si>
  <si>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</si>
  <si>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</si>
  <si>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</si>
  <si>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</si>
  <si>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</si>
  <si>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</si>
  <si>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</si>
  <si>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</si>
  <si>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</si>
  <si>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</si>
  <si>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</si>
  <si>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</si>
  <si>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</si>
  <si>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</si>
  <si>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</si>
  <si>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</si>
  <si>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</si>
  <si>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</si>
  <si>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</si>
  <si>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</si>
  <si>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</si>
  <si>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</si>
  <si>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</si>
  <si>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</si>
  <si>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</si>
  <si>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</si>
  <si>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</si>
  <si>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</si>
  <si>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</si>
  <si>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</si>
  <si>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</si>
  <si>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</si>
  <si>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</si>
  <si>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</si>
  <si>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</si>
  <si>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</si>
  <si>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</si>
  <si>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</si>
  <si>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</si>
  <si>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</si>
  <si>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</si>
  <si>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</si>
  <si>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</si>
  <si>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</si>
  <si>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</si>
  <si>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</si>
  <si>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</si>
  <si>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</si>
  <si>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</si>
  <si>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</si>
  <si>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</si>
  <si>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</si>
  <si>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</si>
  <si>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</si>
  <si>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</si>
  <si>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</si>
  <si>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</si>
  <si>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</si>
  <si>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</si>
  <si>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</si>
  <si>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</si>
  <si>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</si>
  <si>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</si>
  <si>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</si>
  <si>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</si>
  <si>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</si>
  <si>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</si>
  <si>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</si>
  <si>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</si>
  <si>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</si>
  <si>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</si>
  <si>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</si>
  <si>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</si>
  <si>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</si>
  <si>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</si>
  <si>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</si>
  <si>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</si>
  <si>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</si>
  <si>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</si>
  <si>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</si>
  <si>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</si>
  <si>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</si>
  <si>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</si>
  <si>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</si>
  <si>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</si>
  <si>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</si>
  <si>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</si>
  <si>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</si>
  <si>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</si>
  <si>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</si>
  <si>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</si>
  <si>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</si>
  <si>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</si>
  <si>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</si>
  <si>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</si>
  <si>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</si>
  <si>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</si>
  <si>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</si>
  <si>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</si>
  <si>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</si>
  <si>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</si>
  <si>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</si>
  <si>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</si>
  <si>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</si>
  <si>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</si>
  <si>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</si>
  <si>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</si>
  <si>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</si>
  <si>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</si>
  <si>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</si>
  <si>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</si>
  <si>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</si>
  <si>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</si>
  <si>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</si>
  <si>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</si>
  <si>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</si>
  <si>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</si>
  <si>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</si>
  <si>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</si>
  <si>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</si>
  <si>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</si>
  <si>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</si>
  <si>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</si>
  <si>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</si>
  <si>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</si>
  <si>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</si>
  <si>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</si>
  <si>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</si>
  <si>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</si>
  <si>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</si>
  <si>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</si>
  <si>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</si>
  <si>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</si>
  <si>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</si>
  <si>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</si>
  <si>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</si>
  <si>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</si>
  <si>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</si>
  <si>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</si>
  <si>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</si>
  <si>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</si>
  <si>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</si>
  <si>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</si>
  <si>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</si>
  <si>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</si>
  <si>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</si>
  <si>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</si>
  <si>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</si>
  <si>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</si>
  <si>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</si>
  <si>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</si>
  <si>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</si>
  <si>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</si>
  <si>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</si>
  <si>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</si>
  <si>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</si>
  <si>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</si>
  <si>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</si>
  <si>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</si>
  <si>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</si>
  <si>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</si>
  <si>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</si>
  <si>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</si>
  <si>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</si>
  <si>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</si>
  <si>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</si>
  <si>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</si>
  <si>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</si>
  <si>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</si>
  <si>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</si>
  <si>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</si>
  <si>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</si>
  <si>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</si>
  <si>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</si>
  <si>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</si>
  <si>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</si>
  <si>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</si>
  <si>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</si>
  <si>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</si>
  <si>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</si>
  <si>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</si>
  <si>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</si>
  <si>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</si>
  <si>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</si>
  <si>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</si>
  <si>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</si>
  <si>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</si>
  <si>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</si>
  <si>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</si>
  <si>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</si>
  <si>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</si>
  <si>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</si>
  <si>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</si>
  <si>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</si>
  <si>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</si>
  <si>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</si>
  <si>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</si>
  <si>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</si>
  <si>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</si>
  <si>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</si>
  <si>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</si>
  <si>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</si>
  <si>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</si>
  <si>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</si>
  <si>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</si>
  <si>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</si>
  <si>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</si>
  <si>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</si>
  <si>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</si>
  <si>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</si>
  <si>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</si>
  <si>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</si>
  <si>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</si>
  <si>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</si>
  <si>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</si>
  <si>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</si>
  <si>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</si>
  <si>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</si>
  <si>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</si>
  <si>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</si>
  <si>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</si>
  <si>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</si>
  <si>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</si>
  <si>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</si>
  <si>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</si>
  <si>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</si>
  <si>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</si>
  <si>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</si>
  <si>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</si>
  <si>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</si>
  <si>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</si>
  <si>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</si>
  <si>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</si>
  <si>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</si>
  <si>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</si>
  <si>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</si>
  <si>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</si>
  <si>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</si>
  <si>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</si>
  <si>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</si>
  <si>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</si>
  <si>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</si>
  <si>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</si>
  <si>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</si>
  <si>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</si>
  <si>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</si>
  <si>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</si>
  <si>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</si>
  <si>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</si>
  <si>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</si>
  <si>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</si>
  <si>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</si>
  <si>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</si>
  <si>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</si>
  <si>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</si>
  <si>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</si>
  <si>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</si>
  <si>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</si>
  <si>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</si>
  <si>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</si>
  <si>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</si>
  <si>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</si>
  <si>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</si>
  <si>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</si>
  <si>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</si>
  <si>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</si>
  <si>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</si>
  <si>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</si>
  <si>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</si>
  <si>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</si>
  <si>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</si>
  <si>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</si>
  <si>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</si>
  <si>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</si>
  <si>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</si>
  <si>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</si>
  <si>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</si>
  <si>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</si>
  <si>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</si>
  <si>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</si>
  <si>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</si>
  <si>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</si>
  <si>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</si>
  <si>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</si>
  <si>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</si>
  <si>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</si>
  <si>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</si>
  <si>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</si>
  <si>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</si>
  <si>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</si>
  <si>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</si>
  <si>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</si>
  <si>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</si>
  <si>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</si>
  <si>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</si>
  <si>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</si>
  <si>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</si>
  <si>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</si>
  <si>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</si>
  <si>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</si>
  <si>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</si>
  <si>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</si>
  <si>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</si>
  <si>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</si>
  <si>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</si>
  <si>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</si>
  <si>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</si>
  <si>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</si>
  <si>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</si>
  <si>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</si>
  <si>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</si>
  <si>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</si>
  <si>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</si>
  <si>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</si>
  <si>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</si>
  <si>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</si>
  <si>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</si>
  <si>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</si>
  <si>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</si>
  <si>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</si>
  <si>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</si>
  <si>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</si>
  <si>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</si>
  <si>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</si>
  <si>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</si>
  <si>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</si>
  <si>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</si>
  <si>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</si>
  <si>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</si>
  <si>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</si>
  <si>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</si>
  <si>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</si>
  <si>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</si>
  <si>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</si>
  <si>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</si>
  <si>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</si>
  <si>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</si>
  <si>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</si>
  <si>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</si>
  <si>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</si>
  <si>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</si>
  <si>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</si>
  <si>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</si>
  <si>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</si>
  <si>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</si>
  <si>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</si>
  <si>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</si>
  <si>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</si>
  <si>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</si>
  <si>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</si>
  <si>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</si>
  <si>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</si>
  <si>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</si>
  <si>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</si>
  <si>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</si>
  <si>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</si>
  <si>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</si>
  <si>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</si>
  <si>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</si>
  <si>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</si>
  <si>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</si>
  <si>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</si>
  <si>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</si>
  <si>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</si>
  <si>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</si>
  <si>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</si>
  <si>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</si>
  <si>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</si>
  <si>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</si>
  <si>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</si>
  <si>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</si>
  <si>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</si>
  <si>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</si>
  <si>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</si>
  <si>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</si>
  <si>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</si>
  <si>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</si>
  <si>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</si>
  <si>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</si>
  <si>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</si>
  <si>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</si>
  <si>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</si>
  <si>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</si>
  <si>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</si>
  <si>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</si>
  <si>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</si>
  <si>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</si>
  <si>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</si>
  <si>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</si>
  <si>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</si>
  <si>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</si>
  <si>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</si>
  <si>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</si>
  <si>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</si>
  <si>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</si>
  <si>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</si>
  <si>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</si>
  <si>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</si>
  <si>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</si>
  <si>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</si>
  <si>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</si>
  <si>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</si>
  <si>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</si>
  <si>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</si>
  <si>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</si>
  <si>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</si>
  <si>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</si>
  <si>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</si>
  <si>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</si>
  <si>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</si>
  <si>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</si>
  <si>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</si>
  <si>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</si>
  <si>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</si>
  <si>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</si>
  <si>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</si>
  <si>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</si>
  <si>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</si>
  <si>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</si>
  <si>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</si>
  <si>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</si>
  <si>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</si>
  <si>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</si>
  <si>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</si>
  <si>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</si>
  <si>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</si>
  <si>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</si>
  <si>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</si>
  <si>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</si>
  <si>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</si>
  <si>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</si>
  <si>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</si>
  <si>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</si>
  <si>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</si>
  <si>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</si>
  <si>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</si>
  <si>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</si>
  <si>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</si>
  <si>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</si>
  <si>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</si>
  <si>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</si>
  <si>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</si>
  <si>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</si>
  <si>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</si>
  <si>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</si>
  <si>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</si>
  <si>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</si>
  <si>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</si>
  <si>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</si>
  <si>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</si>
  <si>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</si>
  <si>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</si>
  <si>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</si>
  <si>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</si>
  <si>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</si>
  <si>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</si>
  <si>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</si>
  <si>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</si>
  <si>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</si>
  <si>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</si>
  <si>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</si>
  <si>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</si>
  <si>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</si>
  <si>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</si>
  <si>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</si>
  <si>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</si>
  <si>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</si>
  <si>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</si>
  <si>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</si>
  <si>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</si>
  <si>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</si>
  <si>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</si>
  <si>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</si>
  <si>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</si>
  <si>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</si>
  <si>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</si>
  <si>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</si>
  <si>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</si>
  <si>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</si>
  <si>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</si>
  <si>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</si>
  <si>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</si>
  <si>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</si>
  <si>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</si>
  <si>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</si>
  <si>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</si>
  <si>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</si>
  <si>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</si>
  <si>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</si>
  <si>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</si>
  <si>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</si>
  <si>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</si>
  <si>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</si>
  <si>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</si>
  <si>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</si>
  <si>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</si>
  <si>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</si>
  <si>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</si>
  <si>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</si>
  <si>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</si>
  <si>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</si>
  <si>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</si>
  <si>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</si>
  <si>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</si>
  <si>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</si>
  <si>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</si>
  <si>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</si>
  <si>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</si>
  <si>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</si>
  <si>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</si>
  <si>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</si>
  <si>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</si>
  <si>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</si>
  <si>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</si>
  <si>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</si>
  <si>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</si>
  <si>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</si>
  <si>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</si>
  <si>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</si>
  <si>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</si>
  <si>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</si>
  <si>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</si>
  <si>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</si>
  <si>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</si>
  <si>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</si>
  <si>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</si>
  <si>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</si>
  <si>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</si>
  <si>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</si>
  <si>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</si>
  <si>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</si>
  <si>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</si>
  <si>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</si>
  <si>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</si>
  <si>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</si>
  <si>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</si>
  <si>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</si>
  <si>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</si>
  <si>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</si>
  <si>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</si>
  <si>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</si>
  <si>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</si>
  <si>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</si>
  <si>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</si>
  <si>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</si>
  <si>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</si>
  <si>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</si>
  <si>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</si>
  <si>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</si>
  <si>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</si>
  <si>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</si>
  <si>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</si>
  <si>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</si>
  <si>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</si>
  <si>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</si>
  <si>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</si>
  <si>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</si>
  <si>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</si>
  <si>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</si>
  <si>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</si>
  <si>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</si>
  <si>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</si>
  <si>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</si>
  <si>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</si>
  <si>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</si>
  <si>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</si>
  <si>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</si>
  <si>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</si>
  <si>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</si>
  <si>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</si>
  <si>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</si>
  <si>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</si>
  <si>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</si>
  <si>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</si>
  <si>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</si>
  <si>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</si>
  <si>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</si>
  <si>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</si>
  <si>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</si>
  <si>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</si>
  <si>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</si>
  <si>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</si>
  <si>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</si>
  <si>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</si>
  <si>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</si>
  <si>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</si>
  <si>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</si>
  <si>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</si>
  <si>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</si>
  <si>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</si>
  <si>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</si>
  <si>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</si>
  <si>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</si>
  <si>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</si>
  <si>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</si>
  <si>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</si>
  <si>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</si>
  <si>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</si>
  <si>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</si>
  <si>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</si>
  <si>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</si>
  <si>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</si>
  <si>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</si>
  <si>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</si>
  <si>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</si>
  <si>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</si>
  <si>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</si>
  <si>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</si>
  <si>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</si>
  <si>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</si>
  <si>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</si>
  <si>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</si>
  <si>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</si>
  <si>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</si>
  <si>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</si>
  <si>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</si>
  <si>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</si>
  <si>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</si>
  <si>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</si>
  <si>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</si>
  <si>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</si>
  <si>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</si>
  <si>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</si>
  <si>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</si>
  <si>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</si>
  <si>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</si>
  <si>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</si>
  <si>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</si>
  <si>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</si>
  <si>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</si>
  <si>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</si>
  <si>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</si>
  <si>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</si>
  <si>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</si>
  <si>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</si>
  <si>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</si>
  <si>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</si>
  <si>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</si>
  <si>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</si>
  <si>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</si>
  <si>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</si>
  <si>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</si>
  <si>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</si>
  <si>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</si>
  <si>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</si>
  <si>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</si>
  <si>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</si>
  <si>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</si>
  <si>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</si>
  <si>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</si>
  <si>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</si>
  <si>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</si>
  <si>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</si>
  <si>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</si>
  <si>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</si>
  <si>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</si>
  <si>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</si>
  <si>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</si>
  <si>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</si>
  <si>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</si>
  <si>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</si>
  <si>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</si>
  <si>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</si>
  <si>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</si>
  <si>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</si>
  <si>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</si>
  <si>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</si>
  <si>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</si>
  <si>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</si>
  <si>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</si>
  <si>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</si>
  <si>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</si>
  <si>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</si>
  <si>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</si>
  <si>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</si>
  <si>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</si>
  <si>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</si>
  <si>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</si>
  <si>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</si>
  <si>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</si>
  <si>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</si>
  <si>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</si>
  <si>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</si>
  <si>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</si>
  <si>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</si>
  <si>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</si>
  <si>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</si>
  <si>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</si>
  <si>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</si>
  <si>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</si>
  <si>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</si>
  <si>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</si>
  <si>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</si>
  <si>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</si>
  <si>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</si>
  <si>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</si>
  <si>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</si>
  <si>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</si>
  <si>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</si>
  <si>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</si>
  <si>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</si>
  <si>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</si>
  <si>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</si>
  <si>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</si>
  <si>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</si>
  <si>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</si>
  <si>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</si>
  <si>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</si>
  <si>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</si>
  <si>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</si>
  <si>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</si>
  <si>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</si>
  <si>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</si>
  <si>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</si>
  <si>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</si>
  <si>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</si>
  <si>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</si>
  <si>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</si>
  <si>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</si>
  <si>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</si>
  <si>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</si>
  <si>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</si>
  <si>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</si>
  <si>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</si>
  <si>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</si>
  <si>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</si>
  <si>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</si>
  <si>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</si>
  <si>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</si>
  <si>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</si>
  <si>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</si>
  <si>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</si>
  <si>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</si>
  <si>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</si>
  <si>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</si>
  <si>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</si>
  <si>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</si>
  <si>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</si>
  <si>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</si>
  <si>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</si>
  <si>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</si>
  <si>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</si>
  <si>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</si>
  <si>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</si>
  <si>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</si>
  <si>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</si>
  <si>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</si>
  <si>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</si>
  <si>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</si>
  <si>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</si>
  <si>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</si>
  <si>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</si>
  <si>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</si>
  <si>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</si>
  <si>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</si>
  <si>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</si>
  <si>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</si>
  <si>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</si>
  <si>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</si>
  <si>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</si>
  <si>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</si>
  <si>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</si>
  <si>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</si>
  <si>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</si>
  <si>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</si>
  <si>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</si>
  <si>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</si>
  <si>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</si>
  <si>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</si>
  <si>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</si>
  <si>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</si>
  <si>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</si>
  <si>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</si>
  <si>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</si>
  <si>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</si>
  <si>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</si>
  <si>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</si>
  <si>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</si>
  <si>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</si>
  <si>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</si>
  <si>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</si>
  <si>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</si>
  <si>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</si>
  <si>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</si>
  <si>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</si>
  <si>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</si>
  <si>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</si>
  <si>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</si>
  <si>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</si>
  <si>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</si>
  <si>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</si>
  <si>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</si>
  <si>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</si>
  <si>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</si>
  <si>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</si>
  <si>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</si>
  <si>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</si>
  <si>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</si>
  <si>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</si>
  <si>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</si>
  <si>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</si>
  <si>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</si>
  <si>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</si>
  <si>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</si>
  <si>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</si>
  <si>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</si>
  <si>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</si>
  <si>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</si>
  <si>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</si>
  <si>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</si>
  <si>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</si>
  <si>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</si>
  <si>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</si>
  <si>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</si>
  <si>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</si>
  <si>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</si>
  <si>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</si>
  <si>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</si>
  <si>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</si>
  <si>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</si>
  <si>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</si>
  <si>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</si>
  <si>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</si>
  <si>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</si>
  <si>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</si>
  <si>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</si>
  <si>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</si>
  <si>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</si>
  <si>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</si>
  <si>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</si>
  <si>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</si>
  <si>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</si>
  <si>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</si>
  <si>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</si>
  <si>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</si>
  <si>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</si>
  <si>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</si>
  <si>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</si>
  <si>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</si>
  <si>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</si>
  <si>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</si>
  <si>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</si>
  <si>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</si>
  <si>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</si>
  <si>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</si>
  <si>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</si>
  <si>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</si>
  <si>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</si>
  <si>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</si>
  <si>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</si>
  <si>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</si>
  <si>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</si>
  <si>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</si>
  <si>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</si>
  <si>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</si>
  <si>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</si>
  <si>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</si>
  <si>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</si>
  <si>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</si>
  <si>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</si>
  <si>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</si>
  <si>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</si>
  <si>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</si>
  <si>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</si>
  <si>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</si>
  <si>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</si>
  <si>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</si>
  <si>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</si>
  <si>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</si>
  <si>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</si>
  <si>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</si>
  <si>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</si>
  <si>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</si>
  <si>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</si>
  <si>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</si>
  <si>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</si>
  <si>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</si>
  <si>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</si>
  <si>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</si>
  <si>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</si>
  <si>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</si>
  <si>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</si>
  <si>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</si>
  <si>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</si>
  <si>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</si>
  <si>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</si>
  <si>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</si>
  <si>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</si>
  <si>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</si>
  <si>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</si>
  <si>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</si>
  <si>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</si>
  <si>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</si>
  <si>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</si>
  <si>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</si>
  <si>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</si>
  <si>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</si>
  <si>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</si>
  <si>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</si>
  <si>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</si>
  <si>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</si>
  <si>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</si>
  <si>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</si>
  <si>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</si>
  <si>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</si>
  <si>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</si>
  <si>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</si>
  <si>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</si>
  <si>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</si>
  <si>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</si>
  <si>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</si>
  <si>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</si>
  <si>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</si>
  <si>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</si>
  <si>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</si>
  <si>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</si>
  <si>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</si>
  <si>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</si>
  <si>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</si>
  <si>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</si>
  <si>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</si>
  <si>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</si>
  <si>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</si>
  <si>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</si>
  <si>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</si>
  <si>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</si>
  <si>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</si>
  <si>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</si>
  <si>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</si>
  <si>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</si>
  <si>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</si>
  <si>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</si>
  <si>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</si>
  <si>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</si>
  <si>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</si>
  <si>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</si>
  <si>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</si>
  <si>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</si>
  <si>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</si>
  <si>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</si>
  <si>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</si>
  <si>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</si>
  <si>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</si>
  <si>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</si>
  <si>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</si>
  <si>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</si>
  <si>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</si>
  <si>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</si>
  <si>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</si>
  <si>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</si>
  <si>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</si>
  <si>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</si>
  <si>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</si>
  <si>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</si>
  <si>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</si>
  <si>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</si>
  <si>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</si>
  <si>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</si>
  <si>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</si>
  <si>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</si>
  <si>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</si>
  <si>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</si>
  <si>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</si>
  <si>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</si>
  <si>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</si>
  <si>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</si>
  <si>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</si>
  <si>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</si>
  <si>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</si>
  <si>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</si>
  <si>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</si>
  <si>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</si>
  <si>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</si>
  <si>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</si>
  <si>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</si>
  <si>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</si>
  <si>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</si>
  <si>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</si>
  <si>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</si>
  <si>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</si>
  <si>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</si>
  <si>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</si>
  <si>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</si>
  <si>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</si>
  <si>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</si>
  <si>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</si>
  <si>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</si>
  <si>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</si>
  <si>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</si>
  <si>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</si>
  <si>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</si>
  <si>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</si>
  <si>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</si>
  <si>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</si>
  <si>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</si>
  <si>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</si>
  <si>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</si>
  <si>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</si>
  <si>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</si>
  <si>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</si>
  <si>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</si>
  <si>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</si>
  <si>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</si>
  <si>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</si>
  <si>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</si>
  <si>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</si>
  <si>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</si>
  <si>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</si>
  <si>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</si>
  <si>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</si>
  <si>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</si>
  <si>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</si>
  <si>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</si>
  <si>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</si>
  <si>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</si>
  <si>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</si>
  <si>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</si>
  <si>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</si>
  <si>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</si>
  <si>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</si>
  <si>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</si>
  <si>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</si>
  <si>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</si>
  <si>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</si>
  <si>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</si>
  <si>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</si>
  <si>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</si>
  <si>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</si>
  <si>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</si>
  <si>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</si>
  <si>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</si>
  <si>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</si>
  <si>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</si>
  <si>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</si>
  <si>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</si>
  <si>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</si>
  <si>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</si>
  <si>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</si>
  <si>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</si>
  <si>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</si>
  <si>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</si>
  <si>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</si>
  <si>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</si>
  <si>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</si>
  <si>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</si>
  <si>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</si>
  <si>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</si>
  <si>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</si>
  <si>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</si>
  <si>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</si>
  <si>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</si>
  <si>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</si>
  <si>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</si>
  <si>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</si>
  <si>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</si>
  <si>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</si>
  <si>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</si>
  <si>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</si>
  <si>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</si>
  <si>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</si>
  <si>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</si>
  <si>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</si>
  <si>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</si>
  <si>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</si>
  <si>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</si>
  <si>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</si>
  <si>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</si>
  <si>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</si>
  <si>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</si>
  <si>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</si>
  <si>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</si>
  <si>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</si>
  <si>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</si>
  <si>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</si>
  <si>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</si>
  <si>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</si>
  <si>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</si>
  <si>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</si>
  <si>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</si>
  <si>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</si>
  <si>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</si>
  <si>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</si>
  <si>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</si>
  <si>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</si>
  <si>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</si>
  <si>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</si>
  <si>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</si>
  <si>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</si>
  <si>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</si>
  <si>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</si>
  <si>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</si>
  <si>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</si>
  <si>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</si>
  <si>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</si>
  <si>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</si>
  <si>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</si>
  <si>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</si>
  <si>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</si>
  <si>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</si>
  <si>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</si>
  <si>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</si>
  <si>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</si>
  <si>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</si>
  <si>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</si>
  <si>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</si>
  <si>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</si>
  <si>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</si>
  <si>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</si>
  <si>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</si>
  <si>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</si>
  <si>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</si>
  <si>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</si>
  <si>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</si>
  <si>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</si>
  <si>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</si>
  <si>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</si>
  <si>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</si>
  <si>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</si>
  <si>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</si>
  <si>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</si>
  <si>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</si>
  <si>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</si>
  <si>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</si>
  <si>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</si>
  <si>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</si>
  <si>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</si>
  <si>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</si>
  <si>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</si>
  <si>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</si>
  <si>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</si>
  <si>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</si>
  <si>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</si>
  <si>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</si>
  <si>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</si>
  <si>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</si>
  <si>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</si>
  <si>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</si>
  <si>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</si>
  <si>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</si>
  <si>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</si>
  <si>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</si>
  <si>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</si>
  <si>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</si>
  <si>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</si>
  <si>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</si>
  <si>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</si>
  <si>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</si>
  <si>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</si>
  <si>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</si>
  <si>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</si>
  <si>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</si>
  <si>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</si>
  <si>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</si>
  <si>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</si>
  <si>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</si>
  <si>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</si>
  <si>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</si>
  <si>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</si>
  <si>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</si>
  <si>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</si>
  <si>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</si>
  <si>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</si>
  <si>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</si>
  <si>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</si>
  <si>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</si>
  <si>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</si>
  <si>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</si>
  <si>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</si>
  <si>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</si>
  <si>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</si>
  <si>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</si>
  <si>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</si>
  <si>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</si>
  <si>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</si>
  <si>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</si>
  <si>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</si>
  <si>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</si>
  <si>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</si>
  <si>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</si>
  <si>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</si>
  <si>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</si>
  <si>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</si>
  <si>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</si>
  <si>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</si>
  <si>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</si>
  <si>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</si>
  <si>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</si>
  <si>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</si>
  <si>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</si>
  <si>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</si>
  <si>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</si>
  <si>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</si>
  <si>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</si>
  <si>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</si>
  <si>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</si>
  <si>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</si>
  <si>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</si>
  <si>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</si>
  <si>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</si>
  <si>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</si>
  <si>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</si>
  <si>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</si>
  <si>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</si>
  <si>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</si>
  <si>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</si>
  <si>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</si>
  <si>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</si>
  <si>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</si>
  <si>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</si>
  <si>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</si>
  <si>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</si>
  <si>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</si>
  <si>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</si>
  <si>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</si>
  <si>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</si>
  <si>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</si>
  <si>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</si>
  <si>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</si>
  <si>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</si>
  <si>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</si>
  <si>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</si>
  <si>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</si>
  <si>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</si>
  <si>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</si>
  <si>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</si>
  <si>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</si>
  <si>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</si>
  <si>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</si>
  <si>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</si>
  <si>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</si>
  <si>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</si>
  <si>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</si>
  <si>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</si>
  <si>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</si>
  <si>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</si>
  <si>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</si>
  <si>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</si>
  <si>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</si>
  <si>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</si>
  <si>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</si>
  <si>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</si>
  <si>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</si>
  <si>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</si>
  <si>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</si>
  <si>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</si>
  <si>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</si>
  <si>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</si>
  <si>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</si>
  <si>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</si>
  <si>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</si>
  <si>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</si>
  <si>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</si>
  <si>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</si>
  <si>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</si>
  <si>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</si>
  <si>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</si>
  <si>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</si>
  <si>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</si>
  <si>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</si>
  <si>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</si>
  <si>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</si>
  <si>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</si>
  <si>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</si>
  <si>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</si>
  <si>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</si>
  <si>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</si>
  <si>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</si>
  <si>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</si>
  <si>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</si>
  <si>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</si>
  <si>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</si>
  <si>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</si>
  <si>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</si>
  <si>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</si>
  <si>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</si>
  <si>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</si>
  <si>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</si>
  <si>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</si>
  <si>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</si>
  <si>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</si>
  <si>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</si>
  <si>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</si>
  <si>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</si>
  <si>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</si>
  <si>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</si>
  <si>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</si>
  <si>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</si>
  <si>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</si>
  <si>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</si>
  <si>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</si>
  <si>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</si>
  <si>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</si>
  <si>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</si>
  <si>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</si>
  <si>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</si>
  <si>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</si>
  <si>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</si>
  <si>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</si>
  <si>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</si>
  <si>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</si>
  <si>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</si>
  <si>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</si>
  <si>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</si>
  <si>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</si>
  <si>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</si>
  <si>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</si>
  <si>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</si>
  <si>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</si>
  <si>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</si>
  <si>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</si>
  <si>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</si>
  <si>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</si>
  <si>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</si>
  <si>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</si>
  <si>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</si>
  <si>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</si>
  <si>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</si>
  <si>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</si>
  <si>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</si>
  <si>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</si>
  <si>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</si>
  <si>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</si>
  <si>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</si>
  <si>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</si>
  <si>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</si>
  <si>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</si>
  <si>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</si>
  <si>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</si>
  <si>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</si>
  <si>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</si>
  <si>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</si>
  <si>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</si>
  <si>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</si>
  <si>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</si>
  <si>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</si>
  <si>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</si>
  <si>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</si>
  <si>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</si>
  <si>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</si>
  <si>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</si>
  <si>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</si>
  <si>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</si>
  <si>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</si>
  <si>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</si>
  <si>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</si>
  <si>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</si>
  <si>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</si>
  <si>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</si>
  <si>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</si>
  <si>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</si>
  <si>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</si>
  <si>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</si>
  <si>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</si>
  <si>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</si>
  <si>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</si>
  <si>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</si>
  <si>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</si>
  <si>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</si>
  <si>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</si>
  <si>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</si>
  <si>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</si>
  <si>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</si>
  <si>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</si>
  <si>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</si>
  <si>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</si>
  <si>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</si>
  <si>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</si>
  <si>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</si>
  <si>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</si>
  <si>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</si>
  <si>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</si>
  <si>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</si>
  <si>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</si>
  <si>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</si>
  <si>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</si>
  <si>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</si>
  <si>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</si>
  <si>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</si>
  <si>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</si>
  <si>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</si>
  <si>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</si>
  <si>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</si>
  <si>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</si>
  <si>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</si>
  <si>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</si>
  <si>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</si>
  <si>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</si>
  <si>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</si>
  <si>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</si>
  <si>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</si>
  <si>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</si>
  <si>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</si>
  <si>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</si>
  <si>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</si>
  <si>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</si>
  <si>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</si>
  <si>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</si>
  <si>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</si>
  <si>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</si>
  <si>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</si>
  <si>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</si>
  <si>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</si>
  <si>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</si>
  <si>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</si>
  <si>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</si>
  <si>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</si>
  <si>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</si>
  <si>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</si>
  <si>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</si>
  <si>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</si>
  <si>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</si>
  <si>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</si>
  <si>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</si>
  <si>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</si>
  <si>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</si>
  <si>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</si>
  <si>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</si>
  <si>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</si>
  <si>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</si>
  <si>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</si>
  <si>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</si>
  <si>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</si>
  <si>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</si>
  <si>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</si>
  <si>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</si>
  <si>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</si>
  <si>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</si>
  <si>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</si>
  <si>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</si>
  <si>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</si>
  <si>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</si>
  <si>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</si>
  <si>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</si>
  <si>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</si>
  <si>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</si>
  <si>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</si>
  <si>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</si>
  <si>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</si>
  <si>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</si>
  <si>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</si>
  <si>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</si>
  <si>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</si>
  <si>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</si>
  <si>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</si>
  <si>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</si>
  <si>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</si>
  <si>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</si>
  <si>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</si>
  <si>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</si>
  <si>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</si>
  <si>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</si>
  <si>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</si>
  <si>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</si>
  <si>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</si>
  <si>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</si>
  <si>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</si>
  <si>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</si>
  <si>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</si>
  <si>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</si>
  <si>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</si>
  <si>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</si>
  <si>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</si>
  <si>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</si>
  <si>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</si>
  <si>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</si>
  <si>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</si>
  <si>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</si>
  <si>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</si>
  <si>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</si>
  <si>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</si>
  <si>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</si>
  <si>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</si>
  <si>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</si>
  <si>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</si>
  <si>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</si>
  <si>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</si>
  <si>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</si>
  <si>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</si>
  <si>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</si>
  <si>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</si>
  <si>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</si>
  <si>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</si>
  <si>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</si>
  <si>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</si>
  <si>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</si>
  <si>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</si>
  <si>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</si>
  <si>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</si>
  <si>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</si>
  <si>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</si>
  <si>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</si>
  <si>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</si>
  <si>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</si>
  <si>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</si>
  <si>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</si>
  <si>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</si>
  <si>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</si>
  <si>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</si>
  <si>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</si>
  <si>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</si>
  <si>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</si>
  <si>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</si>
  <si>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</si>
  <si>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</si>
  <si>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</si>
  <si>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</si>
  <si>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</si>
  <si>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</si>
  <si>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</si>
  <si>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</si>
  <si>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</si>
  <si>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</si>
  <si>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</si>
  <si>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</si>
  <si>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</si>
  <si>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</si>
  <si>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</si>
  <si>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</si>
  <si>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</si>
  <si>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</si>
  <si>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</si>
  <si>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</si>
  <si>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</si>
  <si>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</si>
  <si>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</si>
  <si>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</si>
  <si>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</si>
  <si>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</si>
  <si>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</si>
  <si>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</si>
  <si>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</si>
  <si>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</si>
  <si>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</si>
  <si>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</si>
  <si>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</si>
  <si>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</si>
  <si>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</si>
  <si>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</si>
  <si>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</si>
  <si>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</si>
  <si>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</si>
  <si>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</si>
  <si>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</si>
  <si>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</si>
  <si>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</si>
  <si>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</si>
  <si>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</si>
  <si>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</si>
  <si>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</si>
  <si>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</si>
  <si>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</si>
  <si>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</si>
  <si>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</si>
  <si>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</si>
  <si>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</si>
  <si>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</si>
  <si>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</si>
  <si>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</si>
  <si>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</si>
  <si>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</si>
  <si>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</si>
  <si>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</si>
  <si>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</si>
  <si>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</si>
  <si>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</si>
  <si>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</si>
  <si>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</si>
  <si>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</si>
  <si>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</si>
  <si>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</si>
  <si>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</si>
  <si>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</si>
  <si>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</si>
  <si>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</si>
  <si>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</si>
  <si>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</si>
  <si>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</si>
  <si>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</si>
  <si>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</si>
  <si>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</si>
  <si>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</si>
  <si>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</si>
  <si>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</si>
  <si>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</si>
  <si>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</si>
  <si>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</si>
  <si>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</si>
  <si>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</si>
  <si>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</si>
  <si>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</si>
  <si>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</si>
  <si>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</si>
  <si>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</si>
  <si>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</si>
  <si>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</si>
  <si>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</si>
  <si>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</si>
  <si>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</si>
  <si>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</si>
  <si>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</si>
  <si>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</si>
  <si>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</si>
  <si>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</si>
  <si>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</si>
  <si>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</si>
  <si>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</si>
  <si>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</si>
  <si>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</si>
  <si>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</si>
  <si>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</si>
  <si>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</si>
  <si>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</si>
  <si>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</si>
  <si>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</si>
  <si>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</si>
  <si>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</si>
  <si>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</si>
  <si>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</si>
  <si>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</si>
  <si>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</si>
  <si>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</si>
  <si>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</si>
  <si>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</si>
  <si>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</si>
  <si>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</si>
  <si>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</si>
  <si>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</si>
  <si>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</si>
  <si>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</si>
  <si>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</si>
  <si>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</si>
  <si>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</si>
  <si>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</si>
  <si>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</si>
  <si>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</si>
  <si>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</si>
  <si>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</si>
  <si>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</si>
  <si>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</si>
  <si>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</si>
  <si>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</si>
  <si>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</si>
  <si>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</si>
  <si>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</si>
  <si>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</si>
  <si>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</si>
  <si>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</si>
  <si>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</si>
  <si>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</si>
  <si>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</si>
  <si>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</si>
  <si>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</si>
  <si>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</si>
  <si>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</si>
  <si>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</si>
  <si>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</si>
  <si>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</si>
  <si>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</si>
  <si>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</si>
  <si>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</si>
  <si>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</si>
  <si>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</si>
  <si>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</si>
  <si>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</si>
  <si>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</si>
  <si>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</si>
  <si>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</si>
  <si>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</si>
  <si>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</si>
  <si>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</si>
  <si>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</si>
  <si>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</si>
  <si>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</si>
  <si>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</si>
  <si>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</si>
  <si>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</si>
  <si>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</si>
  <si>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</si>
  <si>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</si>
  <si>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</si>
  <si>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</si>
  <si>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</si>
  <si>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</si>
  <si>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</si>
  <si>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</si>
  <si>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</si>
  <si>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</si>
  <si>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</si>
  <si>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</si>
  <si>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</si>
  <si>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</si>
  <si>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</si>
  <si>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</si>
  <si>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</si>
  <si>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</si>
  <si>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</si>
  <si>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</si>
  <si>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</si>
  <si>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</si>
  <si>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</si>
  <si>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</si>
  <si>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</si>
  <si>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</si>
  <si>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</si>
  <si>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</si>
  <si>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</si>
  <si>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</si>
  <si>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</si>
  <si>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</si>
  <si>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</si>
  <si>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</si>
  <si>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</si>
  <si>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</si>
  <si>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</si>
  <si>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</si>
  <si>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</si>
  <si>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</si>
  <si>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</si>
  <si>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</si>
  <si>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</si>
  <si>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</si>
  <si>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</si>
  <si>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</si>
  <si>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</si>
  <si>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</si>
  <si>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</si>
  <si>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</si>
  <si>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</si>
  <si>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</si>
  <si>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</si>
  <si>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</si>
  <si>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</si>
  <si>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</si>
  <si>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</si>
  <si>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</si>
  <si>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</si>
  <si>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</si>
  <si>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</si>
  <si>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</si>
  <si>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</si>
  <si>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</si>
  <si>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</si>
  <si>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</si>
  <si>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</si>
  <si>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</si>
  <si>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</si>
  <si>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</si>
  <si>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</si>
  <si>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</si>
  <si>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</si>
  <si>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</si>
  <si>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</si>
  <si>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</si>
  <si>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</si>
  <si>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</si>
  <si>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</si>
  <si>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</si>
  <si>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</si>
  <si>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</si>
  <si>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</si>
  <si>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</si>
  <si>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</si>
  <si>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</si>
  <si>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</si>
  <si>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</si>
  <si>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</si>
  <si>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</si>
  <si>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</si>
  <si>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</si>
  <si>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</si>
  <si>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</si>
  <si>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</si>
  <si>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</si>
  <si>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</si>
  <si>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</si>
  <si>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</si>
  <si>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</si>
  <si>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</si>
  <si>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</si>
  <si>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</si>
  <si>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</si>
  <si>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</si>
  <si>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</si>
  <si>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</si>
  <si>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</si>
  <si>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</si>
  <si>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</si>
  <si>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</si>
  <si>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</si>
  <si>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</si>
  <si>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</si>
  <si>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</si>
  <si>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</si>
  <si>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</si>
  <si>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</si>
  <si>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</si>
  <si>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</si>
  <si>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</si>
  <si>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</si>
  <si>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</si>
  <si>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</si>
  <si>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</si>
  <si>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</si>
  <si>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</si>
  <si>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</si>
  <si>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</si>
  <si>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</si>
  <si>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</si>
  <si>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</si>
  <si>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</si>
  <si>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</si>
  <si>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</si>
  <si>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</si>
  <si>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</si>
  <si>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</si>
  <si>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</si>
  <si>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</si>
  <si>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</si>
  <si>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</si>
  <si>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</si>
  <si>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</si>
  <si>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</si>
  <si>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</si>
  <si>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</si>
  <si>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</si>
  <si>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</si>
  <si>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</si>
  <si>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</si>
  <si>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</si>
  <si>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</si>
  <si>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</si>
  <si>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</si>
  <si>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</si>
  <si>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</si>
  <si>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</si>
  <si>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</si>
  <si>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</si>
  <si>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</si>
  <si>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</si>
  <si>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</si>
  <si>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</si>
  <si>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</si>
  <si>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</si>
  <si>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</si>
  <si>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</si>
  <si>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</si>
  <si>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</si>
  <si>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</si>
  <si>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</si>
  <si>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</si>
  <si>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</si>
  <si>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</si>
  <si>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</si>
  <si>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</si>
  <si>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</si>
  <si>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</si>
  <si>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</si>
  <si>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</si>
  <si>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</si>
  <si>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</si>
  <si>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</si>
  <si>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</si>
  <si>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</si>
  <si>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</si>
  <si>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</si>
  <si>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</si>
  <si>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</si>
  <si>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</si>
  <si>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</si>
  <si>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</si>
  <si>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</si>
  <si>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</si>
  <si>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</si>
  <si>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</si>
  <si>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</si>
  <si>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</si>
  <si>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</si>
  <si>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</si>
  <si>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</si>
  <si>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</si>
  <si>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</si>
  <si>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</si>
  <si>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</si>
  <si>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</si>
  <si>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</si>
  <si>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</si>
  <si>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</si>
  <si>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</si>
  <si>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</si>
  <si>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</si>
  <si>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</si>
  <si>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</si>
  <si>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</si>
  <si>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</si>
  <si>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</si>
  <si>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</si>
  <si>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</si>
  <si>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</si>
  <si>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</si>
  <si>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</si>
  <si>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</si>
  <si>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</si>
  <si>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</si>
  <si>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</si>
  <si>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</si>
  <si>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</si>
  <si>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</si>
  <si>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</si>
  <si>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</si>
  <si>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</si>
  <si>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</si>
  <si>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</si>
  <si>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</si>
  <si>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</si>
  <si>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</si>
  <si>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</si>
  <si>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</si>
  <si>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</si>
  <si>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</si>
  <si>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</si>
  <si>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</si>
  <si>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</si>
  <si>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</si>
  <si>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</si>
  <si>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</si>
  <si>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</si>
  <si>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</si>
  <si>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</si>
  <si>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</si>
  <si>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</si>
  <si>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</si>
  <si>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</si>
  <si>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</si>
  <si>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</si>
  <si>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</si>
  <si>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</si>
  <si>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</si>
  <si>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</si>
  <si>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</si>
  <si>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</si>
  <si>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</si>
  <si>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</si>
  <si>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</si>
  <si>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</si>
  <si>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</si>
  <si>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</si>
  <si>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</si>
  <si>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</si>
  <si>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</si>
  <si>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</si>
  <si>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</si>
  <si>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</si>
  <si>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</si>
  <si>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</si>
  <si>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</si>
  <si>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</si>
  <si>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</si>
  <si>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</si>
  <si>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</si>
  <si>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</si>
  <si>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</si>
  <si>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</si>
  <si>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</si>
  <si>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</si>
  <si>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</si>
  <si>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</si>
  <si>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</si>
  <si>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</si>
  <si>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</si>
  <si>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</si>
  <si>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</si>
  <si>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</si>
  <si>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</si>
  <si>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</si>
  <si>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</si>
  <si>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</si>
  <si>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</si>
  <si>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</si>
  <si>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</si>
  <si>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</si>
  <si>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</si>
  <si>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</si>
  <si>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</si>
  <si>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</si>
  <si>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</si>
  <si>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</si>
  <si>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</si>
  <si>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</si>
  <si>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</si>
  <si>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</si>
  <si>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</si>
  <si>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</si>
  <si>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</si>
  <si>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</si>
  <si>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</si>
  <si>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</si>
  <si>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</si>
  <si>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</si>
  <si>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</si>
  <si>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</si>
  <si>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</si>
  <si>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</si>
  <si>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</si>
  <si>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</si>
  <si>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</si>
  <si>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</si>
  <si>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</si>
  <si>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</si>
  <si>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</si>
  <si>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</si>
  <si>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</si>
  <si>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</si>
  <si>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</si>
  <si>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</si>
  <si>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</si>
  <si>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</si>
  <si>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</si>
  <si>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</si>
  <si>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</si>
  <si>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</si>
  <si>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</si>
  <si>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</si>
  <si>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</si>
  <si>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</si>
  <si>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</si>
  <si>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</si>
  <si>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</si>
  <si>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</si>
  <si>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</si>
  <si>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</si>
  <si>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</si>
  <si>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</si>
  <si>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</si>
  <si>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</si>
  <si>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</si>
  <si>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</si>
  <si>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</si>
  <si>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</si>
  <si>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</si>
  <si>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</si>
  <si>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</si>
  <si>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</si>
  <si>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</si>
  <si>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</si>
  <si>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</si>
  <si>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</si>
  <si>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</si>
  <si>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</si>
  <si>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</si>
  <si>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</si>
  <si>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</si>
  <si>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</si>
  <si>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</si>
  <si>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</si>
  <si>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</si>
  <si>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</si>
  <si>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</si>
  <si>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</si>
  <si>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</si>
  <si>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</si>
  <si>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</si>
  <si>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</si>
  <si>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</si>
  <si>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</si>
  <si>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</si>
  <si>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</si>
  <si>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</si>
  <si>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</si>
  <si>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</si>
  <si>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</si>
  <si>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</si>
  <si>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</si>
  <si>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</si>
  <si>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</si>
  <si>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</si>
  <si>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</si>
  <si>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</si>
  <si>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</si>
  <si>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</si>
  <si>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</si>
  <si>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</si>
  <si>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</si>
  <si>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</si>
  <si>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</si>
  <si>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</si>
  <si>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</si>
  <si>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</si>
  <si>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</si>
  <si>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</si>
  <si>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</si>
  <si>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</si>
  <si>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</si>
  <si>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</si>
  <si>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</si>
  <si>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</si>
  <si>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</si>
  <si>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</si>
  <si>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</si>
  <si>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</si>
  <si>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</si>
  <si>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</si>
  <si>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</si>
  <si>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</si>
  <si>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</si>
  <si>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</si>
  <si>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</si>
  <si>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</si>
  <si>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</si>
  <si>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</si>
  <si>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</si>
  <si>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</si>
  <si>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</si>
  <si>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</si>
  <si>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</si>
  <si>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</si>
  <si>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</si>
  <si>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</si>
  <si>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</si>
  <si>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</si>
  <si>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</si>
  <si>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</si>
  <si>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</si>
  <si>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</si>
  <si>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</si>
  <si>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</si>
  <si>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</si>
  <si>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</si>
  <si>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</si>
  <si>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</si>
  <si>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</si>
  <si>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</si>
  <si>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</si>
  <si>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</si>
  <si>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</si>
  <si>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</si>
  <si>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</si>
  <si>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</si>
  <si>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</si>
  <si>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</si>
  <si>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</si>
  <si>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</si>
  <si>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</si>
  <si>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</si>
  <si>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</si>
  <si>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</si>
  <si>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</si>
  <si>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</si>
  <si>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</si>
  <si>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</si>
  <si>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</si>
  <si>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</si>
  <si>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</si>
  <si>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</si>
  <si>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</si>
  <si>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</si>
  <si>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</si>
  <si>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</si>
  <si>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</si>
  <si>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</si>
  <si>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</si>
  <si>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</si>
  <si>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</si>
  <si>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</si>
  <si>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</si>
  <si>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</si>
  <si>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</si>
  <si>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</si>
  <si>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</si>
  <si>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</si>
  <si>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</si>
  <si>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</si>
  <si>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</si>
  <si>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</si>
  <si>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</si>
  <si>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</si>
  <si>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</si>
  <si>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</si>
  <si>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</si>
  <si>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</si>
  <si>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</si>
  <si>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</si>
  <si>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</si>
  <si>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</si>
  <si>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</si>
  <si>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</si>
  <si>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</si>
  <si>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</si>
  <si>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</si>
  <si>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</si>
  <si>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</si>
  <si>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</si>
  <si>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</si>
  <si>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</si>
  <si>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</si>
  <si>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</si>
  <si>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</si>
  <si>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</si>
  <si>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</si>
  <si>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</si>
  <si>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</si>
  <si>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</si>
  <si>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</si>
  <si>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</si>
  <si>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</si>
  <si>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</si>
  <si>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</si>
  <si>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</si>
  <si>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</si>
  <si>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</si>
  <si>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</si>
  <si>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</si>
  <si>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</si>
  <si>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</si>
  <si>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</si>
  <si>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</si>
  <si>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</si>
  <si>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</si>
  <si>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</si>
  <si>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</si>
  <si>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</si>
  <si>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</si>
  <si>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</si>
  <si>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</si>
  <si>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</si>
  <si>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</si>
  <si>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</si>
  <si>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</si>
  <si>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</si>
  <si>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</si>
  <si>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</si>
  <si>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</si>
  <si>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</si>
  <si>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</si>
  <si>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</si>
  <si>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</si>
  <si>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</si>
  <si>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</si>
  <si>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</si>
  <si>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</si>
  <si>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</si>
  <si>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</si>
  <si>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</si>
  <si>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</si>
  <si>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</si>
  <si>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</si>
  <si>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</si>
  <si>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</si>
  <si>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</si>
  <si>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</si>
  <si>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</si>
  <si>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</si>
  <si>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</si>
  <si>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</si>
  <si>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</si>
  <si>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</si>
  <si>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</si>
  <si>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</si>
  <si>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</si>
  <si>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</si>
  <si>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</si>
  <si>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</si>
  <si>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</si>
  <si>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</si>
  <si>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</si>
  <si>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</si>
  <si>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</si>
  <si>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</si>
  <si>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</si>
  <si>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</si>
  <si>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</si>
  <si>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</si>
  <si>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</si>
  <si>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</si>
  <si>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</si>
  <si>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</si>
  <si>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</si>
  <si>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</si>
  <si>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</si>
  <si>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</si>
  <si>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</si>
  <si>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</si>
  <si>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</si>
  <si>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</si>
  <si>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</si>
  <si>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</si>
  <si>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</si>
  <si>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</si>
  <si>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</si>
  <si>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</si>
  <si>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</si>
  <si>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</si>
  <si>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</si>
  <si>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</si>
  <si>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</si>
  <si>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</si>
  <si>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</si>
  <si>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</si>
  <si>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</si>
  <si>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</si>
  <si>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</si>
  <si>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</si>
  <si>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</si>
  <si>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</si>
  <si>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</si>
  <si>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</si>
  <si>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</si>
  <si>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</si>
  <si>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</si>
  <si>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</si>
  <si>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</si>
  <si>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</si>
  <si>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</si>
  <si>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</si>
  <si>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</si>
  <si>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</si>
  <si>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</si>
  <si>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</si>
  <si>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</si>
  <si>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</si>
  <si>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</si>
  <si>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</si>
  <si>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</si>
  <si>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</si>
  <si>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</si>
  <si>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</si>
  <si>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</si>
  <si>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</si>
  <si>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</si>
  <si>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</si>
  <si>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</si>
  <si>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</si>
  <si>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</si>
  <si>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</si>
  <si>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</si>
  <si>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</si>
  <si>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</si>
  <si>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</si>
  <si>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</si>
  <si>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</si>
  <si>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</si>
  <si>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</si>
  <si>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</si>
  <si>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</si>
  <si>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</si>
  <si>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</si>
  <si>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</si>
  <si>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</si>
  <si>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</si>
  <si>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</si>
  <si>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</si>
  <si>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</si>
  <si>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</si>
  <si>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</si>
  <si>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</si>
  <si>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</si>
  <si>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</si>
  <si>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</si>
  <si>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</si>
  <si>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</si>
  <si>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</si>
  <si>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</si>
  <si>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</si>
  <si>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</si>
  <si>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</si>
  <si>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</si>
  <si>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</si>
  <si>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</si>
  <si>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</si>
  <si>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</si>
  <si>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</si>
  <si>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</si>
  <si>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</si>
  <si>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</si>
  <si>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</si>
  <si>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</si>
  <si>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</si>
  <si>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</si>
  <si>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</si>
  <si>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</si>
  <si>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</si>
  <si>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</si>
  <si>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</si>
  <si>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</si>
  <si>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</si>
  <si>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</si>
  <si>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</si>
  <si>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</si>
  <si>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</si>
  <si>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</si>
  <si>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</si>
  <si>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</si>
  <si>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</si>
  <si>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</si>
  <si>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</si>
  <si>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</si>
  <si>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</si>
  <si>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</si>
  <si>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</si>
  <si>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</si>
  <si>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</si>
  <si>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</si>
  <si>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</si>
  <si>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</si>
  <si>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</si>
  <si>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</si>
  <si>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</si>
  <si>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</si>
  <si>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</si>
  <si>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</si>
  <si>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</si>
  <si>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</si>
  <si>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</si>
  <si>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</si>
  <si>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</si>
  <si>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</si>
  <si>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</si>
  <si>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</si>
  <si>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</si>
  <si>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</si>
  <si>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</si>
  <si>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</si>
  <si>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</si>
  <si>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</si>
  <si>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</si>
  <si>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</si>
  <si>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</si>
  <si>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</si>
  <si>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</si>
  <si>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</si>
  <si>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</si>
  <si>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</si>
  <si>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</si>
  <si>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</si>
  <si>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</si>
  <si>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</si>
  <si>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</si>
  <si>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</si>
  <si>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</si>
  <si>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</si>
  <si>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</si>
  <si>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</si>
  <si>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</si>
  <si>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</si>
  <si>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</si>
  <si>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</si>
  <si>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</si>
  <si>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</si>
  <si>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</si>
  <si>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</si>
  <si>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</si>
  <si>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</si>
  <si>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</si>
  <si>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</si>
  <si>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</si>
  <si>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</si>
  <si>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</si>
  <si>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</si>
  <si>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</si>
  <si>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</si>
  <si>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</si>
  <si>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</si>
  <si>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</si>
  <si>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</si>
  <si>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</si>
  <si>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</si>
  <si>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</si>
  <si>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</si>
  <si>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</si>
  <si>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</si>
  <si>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</si>
  <si>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</si>
  <si>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</si>
  <si>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</si>
  <si>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</si>
  <si>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</si>
  <si>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</si>
  <si>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</si>
  <si>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</si>
  <si>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</si>
  <si>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</si>
  <si>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</si>
  <si>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</si>
  <si>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</si>
  <si>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</si>
  <si>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</si>
  <si>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</si>
  <si>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</si>
  <si>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</si>
  <si>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</si>
  <si>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</si>
  <si>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</si>
  <si>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</si>
  <si>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</si>
  <si>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</si>
  <si>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</si>
  <si>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</si>
  <si>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</si>
  <si>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</si>
  <si>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</si>
  <si>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</si>
  <si>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</si>
  <si>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</si>
  <si>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</si>
  <si>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</si>
  <si>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</si>
  <si>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</si>
  <si>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</si>
  <si>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</si>
  <si>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</si>
  <si>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</si>
  <si>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</si>
  <si>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</si>
  <si>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</si>
  <si>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</si>
  <si>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</si>
  <si>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</si>
  <si>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</si>
  <si>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</si>
  <si>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</si>
  <si>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</si>
  <si>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</si>
  <si>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</si>
  <si>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</si>
  <si>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</si>
  <si>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</si>
  <si>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</si>
  <si>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</si>
  <si>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</si>
  <si>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</si>
  <si>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</si>
  <si>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</si>
  <si>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</si>
  <si>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</si>
  <si>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</si>
  <si>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</si>
  <si>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</si>
  <si>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</si>
  <si>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</si>
  <si>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</si>
  <si>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</si>
  <si>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</si>
  <si>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</si>
  <si>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</si>
  <si>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</si>
  <si>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</si>
  <si>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</si>
  <si>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</si>
  <si>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</si>
  <si>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</si>
  <si>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</si>
  <si>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</si>
  <si>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</si>
  <si>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</si>
  <si>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</si>
  <si>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</si>
  <si>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</si>
  <si>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</si>
  <si>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</si>
  <si>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</si>
  <si>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</si>
  <si>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</si>
  <si>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</si>
  <si>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</si>
  <si>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</si>
  <si>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</si>
  <si>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</si>
  <si>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</si>
  <si>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</si>
  <si>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</si>
  <si>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</si>
  <si>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</si>
  <si>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</si>
  <si>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</si>
  <si>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</si>
  <si>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</si>
  <si>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</si>
  <si>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</si>
  <si>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</si>
  <si>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</si>
  <si>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</si>
  <si>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</si>
  <si>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</si>
  <si>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</si>
  <si>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</si>
  <si>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</si>
  <si>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</si>
  <si>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</si>
  <si>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</si>
  <si>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</si>
  <si>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</si>
  <si>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</si>
  <si>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</si>
  <si>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</si>
  <si>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</si>
  <si>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</si>
  <si>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</si>
  <si>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</si>
  <si>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</si>
  <si>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</si>
  <si>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</si>
  <si>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</si>
  <si>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</si>
  <si>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</si>
  <si>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</si>
  <si>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</si>
  <si>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</si>
  <si>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</si>
  <si>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</si>
  <si>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</si>
  <si>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</si>
  <si>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</si>
  <si>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</si>
  <si>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</si>
  <si>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</si>
  <si>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</si>
  <si>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</si>
  <si>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</si>
  <si>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</si>
  <si>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</si>
  <si>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</si>
  <si>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</si>
  <si>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</si>
  <si>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</si>
  <si>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</si>
  <si>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</si>
  <si>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</si>
  <si>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</si>
  <si>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</si>
  <si>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</si>
  <si>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</si>
  <si>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</si>
  <si>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</si>
  <si>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</si>
  <si>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</si>
  <si>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</si>
  <si>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</si>
  <si>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</si>
  <si>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</si>
  <si>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</si>
  <si>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</si>
  <si>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</si>
  <si>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</si>
  <si>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</si>
  <si>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</si>
  <si>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</si>
  <si>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</si>
  <si>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</si>
  <si>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</si>
  <si>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</si>
  <si>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</si>
  <si>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</si>
  <si>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</si>
  <si>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</si>
  <si>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</si>
  <si>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</si>
  <si>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</si>
  <si>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</si>
  <si>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</si>
  <si>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</si>
  <si>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</si>
  <si>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</si>
  <si>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</si>
  <si>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</si>
  <si>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</si>
  <si>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</si>
  <si>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</si>
  <si>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</si>
  <si>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</si>
  <si>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</si>
  <si>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</si>
  <si>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</si>
  <si>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</si>
  <si>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</si>
  <si>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</si>
  <si>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</si>
  <si>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</si>
  <si>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</si>
  <si>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</si>
  <si>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</si>
  <si>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</si>
  <si>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</si>
  <si>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</si>
  <si>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</si>
  <si>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</si>
  <si>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</si>
  <si>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</si>
  <si>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</si>
  <si>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</si>
  <si>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</si>
  <si>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</si>
  <si>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</si>
  <si>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</si>
  <si>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</si>
  <si>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</si>
  <si>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</si>
  <si>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</si>
  <si>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</si>
  <si>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</si>
  <si>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</si>
  <si>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</si>
  <si>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</si>
  <si>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</si>
  <si>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</si>
  <si>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</si>
  <si>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</si>
  <si>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</si>
  <si>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</si>
  <si>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</si>
  <si>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</si>
  <si>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</si>
  <si>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</si>
  <si>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</si>
  <si>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</si>
  <si>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</si>
  <si>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</si>
  <si>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</si>
  <si>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</si>
  <si>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</si>
  <si>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</si>
  <si>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</si>
  <si>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</si>
  <si>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</si>
  <si>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</si>
  <si>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</si>
  <si>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</si>
  <si>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</si>
  <si>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</si>
  <si>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</si>
  <si>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</si>
  <si>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</si>
  <si>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</si>
  <si>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</si>
  <si>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</si>
  <si>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</si>
  <si>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</si>
  <si>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</si>
  <si>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</si>
  <si>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</si>
  <si>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</si>
  <si>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</si>
  <si>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</si>
  <si>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</si>
  <si>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</si>
  <si>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</si>
  <si>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</si>
  <si>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</si>
  <si>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</si>
  <si>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</si>
  <si>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</si>
  <si>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</si>
  <si>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</si>
  <si>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</si>
  <si>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</si>
  <si>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</si>
  <si>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</si>
  <si>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</si>
  <si>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</si>
  <si>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</si>
  <si>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</si>
  <si>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</si>
  <si>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</si>
  <si>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</si>
  <si>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</si>
  <si>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</si>
  <si>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</si>
  <si>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</si>
  <si>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</si>
  <si>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</si>
  <si>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</si>
  <si>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</si>
  <si>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</si>
  <si>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</si>
  <si>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</si>
  <si>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</si>
  <si>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</si>
  <si>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</si>
  <si>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</si>
  <si>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</si>
  <si>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</si>
  <si>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</si>
  <si>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</si>
  <si>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</si>
  <si>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</si>
  <si>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</si>
  <si>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</si>
  <si>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</si>
  <si>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</si>
  <si>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</si>
  <si>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</si>
  <si>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</si>
  <si>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</si>
  <si>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</si>
  <si>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</si>
  <si>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</si>
  <si>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</si>
  <si>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</si>
  <si>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</si>
  <si>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</si>
  <si>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</si>
  <si>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</si>
  <si>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</si>
  <si>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</si>
  <si>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</si>
  <si>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</si>
  <si>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</si>
  <si>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</si>
  <si>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</si>
  <si>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</si>
  <si>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</si>
  <si>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</si>
  <si>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</si>
  <si>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</si>
  <si>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</si>
  <si>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</si>
  <si>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</si>
  <si>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</si>
  <si>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</si>
  <si>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</si>
  <si>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</si>
  <si>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</si>
  <si>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</si>
  <si>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</si>
  <si>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</si>
  <si>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</si>
  <si>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</si>
  <si>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</si>
  <si>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</si>
  <si>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</si>
  <si>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</si>
  <si>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</si>
  <si>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</si>
  <si>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</si>
  <si>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</si>
  <si>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</si>
  <si>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</si>
  <si>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</si>
  <si>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</si>
  <si>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</si>
  <si>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</si>
  <si>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</si>
  <si>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</si>
  <si>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</si>
  <si>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</si>
  <si>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</si>
  <si>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</si>
  <si>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</si>
  <si>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</si>
  <si>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</si>
  <si>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</si>
  <si>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</si>
  <si>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</si>
  <si>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</si>
  <si>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</si>
  <si>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</si>
  <si>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</si>
  <si>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</si>
  <si>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</si>
  <si>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</si>
  <si>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</si>
  <si>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</si>
  <si>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</si>
  <si>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</si>
  <si>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</si>
  <si>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</si>
  <si>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</si>
  <si>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</si>
  <si>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</si>
  <si>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</si>
  <si>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</si>
  <si>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</si>
  <si>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</si>
  <si>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</si>
  <si>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</si>
  <si>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</si>
  <si>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</si>
  <si>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</si>
  <si>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</si>
  <si>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</si>
  <si>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</si>
  <si>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</si>
  <si>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</si>
  <si>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</si>
  <si>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</si>
  <si>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</si>
  <si>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</si>
  <si>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</si>
  <si>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</si>
  <si>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</si>
  <si>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</si>
  <si>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</si>
  <si>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</si>
  <si>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</si>
  <si>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</si>
  <si>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</si>
  <si>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</si>
  <si>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</si>
  <si>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</si>
  <si>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</si>
  <si>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</si>
  <si>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</si>
  <si>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</si>
  <si>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</si>
  <si>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</si>
  <si>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</si>
  <si>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</si>
  <si>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</si>
  <si>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</si>
  <si>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</si>
  <si>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</si>
  <si>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</si>
  <si>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</si>
  <si>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</si>
  <si>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</si>
  <si>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</si>
  <si>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</si>
  <si>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</si>
  <si>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</si>
  <si>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</si>
  <si>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</si>
  <si>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</si>
  <si>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</si>
  <si>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</si>
  <si>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</si>
  <si>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</si>
  <si>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</si>
  <si>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</si>
  <si>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</si>
  <si>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</si>
  <si>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</si>
  <si>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</si>
  <si>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</si>
  <si>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</si>
  <si>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</si>
  <si>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</si>
  <si>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</si>
  <si>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</si>
  <si>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</si>
  <si>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</si>
  <si>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</si>
  <si>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</si>
  <si>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</si>
  <si>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</si>
  <si>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</si>
  <si>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</si>
  <si>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</si>
  <si>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</si>
  <si>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</si>
  <si>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</si>
  <si>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</si>
  <si>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</si>
  <si>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</si>
  <si>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</si>
  <si>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</si>
  <si>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</si>
  <si>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</si>
  <si>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</si>
  <si>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</si>
  <si>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</si>
  <si>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</si>
  <si>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</si>
  <si>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</si>
  <si>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</si>
  <si>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</si>
  <si>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</si>
  <si>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</si>
  <si>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</si>
  <si>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</si>
  <si>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</si>
  <si>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</si>
  <si>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</si>
  <si>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</si>
  <si>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</si>
  <si>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</si>
  <si>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</si>
  <si>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</si>
  <si>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</si>
  <si>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</si>
  <si>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</si>
  <si>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</si>
  <si>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</si>
  <si>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</si>
  <si>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</si>
  <si>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</si>
  <si>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</si>
  <si>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</si>
  <si>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</si>
  <si>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</si>
  <si>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</si>
  <si>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</si>
  <si>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</si>
  <si>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</si>
  <si>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</si>
  <si>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</si>
  <si>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</si>
  <si>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</si>
  <si>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</si>
  <si>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</si>
  <si>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</si>
  <si>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</si>
  <si>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</si>
  <si>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</si>
  <si>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</si>
  <si>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</si>
  <si>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</si>
  <si>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</si>
  <si>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</si>
  <si>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</si>
  <si>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</si>
  <si>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</si>
  <si>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</si>
  <si>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</si>
  <si>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</si>
  <si>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</si>
  <si>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</si>
  <si>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</si>
  <si>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</si>
  <si>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</si>
  <si>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</si>
  <si>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</si>
  <si>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</si>
  <si>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</si>
  <si>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</si>
  <si>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</si>
  <si>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</si>
  <si>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</si>
  <si>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</si>
  <si>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</si>
  <si>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</si>
  <si>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</si>
  <si>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</si>
  <si>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</si>
  <si>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</si>
  <si>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</si>
  <si>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</si>
  <si>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</si>
  <si>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</si>
  <si>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</si>
  <si>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</si>
  <si>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</si>
  <si>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</si>
  <si>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</si>
  <si>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</si>
  <si>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</si>
  <si>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</si>
  <si>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</si>
  <si>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</si>
  <si>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</si>
  <si>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</si>
  <si>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</si>
  <si>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</si>
  <si>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</si>
  <si>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</si>
  <si>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</si>
  <si>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</si>
  <si>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</si>
  <si>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</si>
  <si>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</si>
  <si>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</si>
  <si>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</si>
  <si>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</si>
  <si>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</si>
  <si>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</si>
  <si>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</si>
  <si>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</si>
  <si>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</si>
  <si>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</si>
  <si>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</si>
  <si>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</si>
  <si>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</si>
  <si>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</si>
  <si>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</si>
  <si>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</si>
  <si>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</si>
  <si>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</si>
  <si>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</si>
  <si>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</si>
  <si>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</si>
  <si>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</si>
  <si>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</si>
  <si>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</si>
  <si>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</si>
  <si>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</si>
  <si>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</si>
  <si>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</si>
  <si>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</si>
  <si>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</si>
  <si>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</si>
  <si>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</si>
  <si>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</si>
  <si>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</si>
  <si>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</si>
  <si>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</si>
  <si>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</si>
  <si>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</si>
  <si>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</si>
  <si>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</si>
  <si>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</si>
  <si>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</si>
  <si>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</si>
  <si>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</si>
  <si>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</si>
  <si>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</si>
  <si>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</si>
  <si>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</si>
  <si>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</si>
  <si>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</si>
  <si>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</si>
  <si>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</si>
  <si>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</si>
  <si>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</si>
  <si>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</si>
  <si>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</si>
  <si>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</si>
  <si>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</si>
  <si>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</si>
  <si>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</si>
  <si>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</si>
  <si>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</si>
  <si>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</si>
  <si>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</si>
  <si>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</si>
  <si>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</si>
  <si>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</si>
  <si>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</si>
  <si>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</si>
  <si>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</si>
  <si>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</si>
  <si>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</si>
  <si>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</si>
  <si>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</si>
  <si>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</si>
  <si>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</si>
  <si>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</si>
  <si>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</si>
  <si>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</si>
  <si>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</si>
  <si>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</si>
  <si>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</si>
  <si>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</si>
  <si>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</si>
  <si>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</si>
  <si>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</si>
  <si>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</si>
  <si>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</si>
  <si>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</si>
  <si>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</si>
  <si>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</si>
  <si>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</si>
  <si>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</si>
  <si>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</si>
  <si>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</si>
  <si>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</si>
  <si>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</si>
  <si>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</si>
  <si>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</si>
  <si>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</si>
  <si>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</si>
  <si>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</si>
  <si>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</si>
  <si>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</si>
  <si>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</si>
  <si>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</si>
  <si>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</si>
  <si>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</si>
  <si>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</si>
  <si>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</si>
  <si>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</si>
  <si>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</si>
  <si>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</si>
  <si>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</si>
  <si>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</si>
  <si>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</si>
  <si>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</si>
  <si>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</si>
  <si>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</si>
  <si>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</si>
  <si>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</si>
  <si>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</si>
  <si>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</si>
  <si>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</si>
  <si>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</si>
  <si>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</si>
  <si>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</si>
  <si>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</si>
  <si>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</si>
  <si>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</si>
  <si>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</si>
  <si>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</si>
  <si>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</si>
  <si>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</si>
  <si>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</si>
  <si>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</si>
  <si>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</si>
  <si>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</si>
  <si>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</si>
  <si>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</si>
  <si>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</si>
  <si>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</si>
  <si>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</si>
  <si>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</si>
  <si>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</si>
  <si>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</si>
  <si>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</si>
  <si>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</si>
  <si>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</si>
  <si>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</si>
  <si>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</si>
  <si>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</si>
  <si>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</si>
  <si>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</si>
  <si>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</si>
  <si>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</si>
  <si>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</si>
  <si>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</si>
  <si>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</si>
  <si>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</si>
  <si>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</si>
  <si>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</si>
  <si>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</si>
  <si>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</si>
  <si>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</si>
  <si>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</si>
  <si>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</si>
  <si>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</si>
  <si>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</si>
  <si>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</si>
  <si>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</si>
  <si>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</si>
  <si>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</si>
  <si>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</si>
  <si>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</si>
  <si>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</si>
  <si>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</si>
  <si>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</si>
  <si>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</si>
  <si>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</si>
  <si>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</si>
  <si>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</si>
  <si>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</si>
  <si>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</si>
  <si>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</si>
  <si>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</si>
  <si>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</si>
  <si>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</si>
  <si>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</si>
  <si>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</si>
  <si>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</si>
  <si>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</si>
  <si>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</si>
  <si>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</si>
  <si>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</si>
  <si>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</si>
  <si>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</si>
  <si>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</si>
  <si>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</si>
  <si>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</si>
  <si>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</si>
  <si>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</si>
  <si>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</si>
  <si>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</si>
  <si>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</si>
  <si>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</si>
  <si>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</si>
  <si>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</si>
  <si>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</si>
  <si>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</si>
  <si>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</si>
  <si>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</si>
  <si>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</si>
  <si>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</si>
  <si>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</si>
  <si>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</si>
  <si>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</si>
  <si>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</si>
  <si>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</si>
  <si>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</si>
  <si>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</si>
  <si>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</si>
  <si>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</si>
  <si>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</si>
  <si>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</si>
  <si>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</si>
  <si>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</si>
  <si>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</si>
  <si>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</si>
  <si>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</si>
  <si>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</si>
  <si>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</si>
  <si>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</si>
  <si>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</si>
  <si>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</si>
  <si>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</si>
  <si>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</si>
  <si>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</si>
  <si>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</si>
  <si>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</si>
  <si>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</si>
  <si>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</si>
  <si>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</si>
  <si>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</si>
  <si>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</si>
  <si>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</si>
  <si>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</si>
  <si>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</si>
  <si>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</si>
  <si>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</si>
  <si>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</si>
  <si>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</si>
  <si>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</si>
  <si>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</si>
  <si>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</si>
  <si>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</si>
  <si>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</si>
  <si>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</si>
  <si>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</si>
  <si>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</si>
  <si>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</si>
  <si>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</si>
  <si>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</si>
  <si>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</si>
  <si>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</si>
  <si>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</si>
  <si>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</si>
  <si>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</si>
  <si>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</si>
  <si>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</si>
  <si>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</si>
  <si>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</si>
  <si>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</si>
  <si>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</si>
  <si>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</si>
  <si>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</si>
  <si>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</si>
  <si>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</si>
  <si>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</si>
  <si>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</si>
  <si>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</si>
  <si>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</si>
  <si>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</si>
  <si>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</si>
  <si>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</si>
  <si>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</si>
  <si>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</si>
  <si>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</si>
  <si>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</si>
  <si>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</si>
  <si>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</si>
  <si>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</si>
  <si>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</si>
  <si>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</si>
  <si>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</si>
  <si>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</si>
  <si>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</si>
  <si>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</si>
  <si>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</si>
  <si>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</si>
  <si>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</si>
  <si>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</si>
  <si>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</si>
  <si>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</si>
  <si>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</si>
  <si>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</si>
  <si>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</si>
  <si>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</si>
  <si>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</si>
  <si>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</si>
  <si>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</si>
  <si>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</si>
  <si>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</si>
  <si>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</si>
  <si>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</si>
  <si>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</si>
  <si>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</si>
  <si>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</si>
  <si>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</si>
  <si>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</si>
  <si>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</si>
  <si>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</si>
  <si>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</si>
  <si>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</si>
  <si>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</si>
  <si>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</si>
  <si>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</si>
  <si>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</si>
  <si>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</si>
  <si>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</si>
  <si>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</si>
  <si>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</si>
  <si>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</si>
  <si>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</si>
  <si>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</si>
  <si>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</si>
  <si>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</si>
  <si>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</si>
  <si>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</si>
  <si>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</si>
  <si>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</si>
  <si>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</si>
  <si>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</si>
  <si>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</si>
  <si>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</si>
  <si>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</si>
  <si>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</si>
  <si>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</si>
  <si>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</si>
  <si>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</si>
  <si>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</si>
  <si>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</si>
  <si>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</si>
  <si>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</si>
  <si>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</si>
  <si>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</si>
  <si>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</si>
  <si>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</si>
  <si>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</si>
  <si>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</si>
  <si>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</si>
  <si>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</si>
  <si>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</si>
  <si>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</si>
  <si>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</si>
  <si>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</si>
  <si>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</si>
  <si>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</si>
  <si>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</si>
  <si>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</si>
  <si>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</si>
  <si>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</si>
  <si>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</si>
  <si>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</si>
  <si>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</si>
  <si>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</si>
  <si>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</si>
  <si>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</si>
  <si>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</si>
  <si>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</si>
  <si>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</si>
  <si>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</si>
  <si>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</si>
  <si>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</si>
  <si>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</si>
  <si>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</si>
  <si>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</si>
  <si>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</si>
  <si>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</si>
  <si>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</si>
  <si>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</si>
  <si>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</si>
  <si>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</si>
  <si>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</si>
  <si>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</si>
  <si>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</si>
  <si>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</si>
  <si>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</si>
  <si>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</si>
  <si>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</si>
  <si>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</si>
  <si>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</si>
  <si>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</si>
  <si>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</si>
  <si>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</si>
  <si>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</si>
  <si>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</si>
  <si>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</si>
  <si>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</si>
  <si>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</si>
  <si>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</si>
  <si>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</si>
  <si>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</si>
  <si>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</si>
  <si>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</si>
  <si>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</si>
  <si>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</si>
  <si>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</si>
  <si>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</si>
  <si>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</si>
  <si>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</si>
  <si>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</si>
  <si>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</si>
  <si>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</si>
  <si>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</si>
  <si>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</si>
  <si>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</si>
  <si>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</si>
  <si>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</si>
  <si>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</si>
  <si>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</si>
  <si>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</si>
  <si>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</si>
  <si>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</si>
  <si>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</si>
  <si>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</si>
  <si>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</si>
  <si>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</si>
  <si>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</si>
  <si>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</si>
  <si>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</si>
  <si>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</si>
  <si>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</si>
  <si>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</si>
  <si>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</si>
  <si>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</si>
  <si>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</si>
  <si>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</si>
  <si>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</si>
  <si>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</si>
  <si>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</si>
  <si>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</si>
  <si>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</si>
  <si>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</si>
  <si>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</si>
  <si>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</si>
  <si>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</si>
  <si>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</si>
  <si>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</si>
  <si>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</si>
  <si>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</si>
  <si>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</si>
  <si>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</si>
  <si>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</si>
  <si>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</si>
  <si>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</si>
  <si>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</si>
  <si>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</si>
  <si>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</si>
  <si>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</si>
  <si>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</si>
  <si>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</si>
  <si>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</si>
  <si>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</si>
  <si>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</si>
  <si>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</si>
  <si>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</si>
  <si>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</si>
  <si>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</si>
  <si>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</si>
  <si>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</si>
  <si>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</si>
  <si>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</si>
  <si>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</si>
  <si>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</si>
  <si>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</si>
  <si>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</si>
  <si>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</si>
  <si>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</si>
  <si>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</si>
  <si>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</si>
  <si>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</si>
  <si>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</si>
  <si>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</si>
  <si>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</si>
  <si>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</si>
  <si>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</si>
  <si>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</si>
  <si>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</si>
  <si>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</si>
  <si>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</si>
  <si>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</si>
  <si>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</si>
  <si>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</si>
  <si>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</si>
  <si>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</si>
  <si>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</si>
  <si>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</si>
  <si>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</si>
  <si>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</si>
  <si>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</si>
  <si>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</si>
  <si>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</si>
  <si>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</si>
  <si>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</si>
  <si>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</si>
  <si>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</si>
  <si>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</si>
  <si>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</si>
  <si>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</si>
  <si>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</si>
  <si>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</si>
  <si>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</si>
  <si>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</si>
  <si>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</si>
  <si>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</si>
  <si>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</si>
  <si>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</si>
  <si>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</si>
  <si>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</si>
  <si>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</si>
  <si>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</si>
  <si>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</si>
  <si>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</si>
  <si>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</si>
  <si>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</si>
  <si>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</si>
  <si>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</si>
  <si>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</si>
  <si>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</si>
  <si>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</si>
  <si>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</si>
  <si>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</si>
  <si>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</si>
  <si>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</si>
  <si>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</si>
  <si>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</si>
  <si>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</si>
  <si>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</si>
  <si>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</si>
  <si>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</si>
  <si>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</si>
  <si>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</si>
  <si>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</si>
  <si>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</si>
  <si>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</si>
  <si>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</si>
  <si>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</si>
  <si>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</si>
  <si>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</si>
  <si>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</si>
  <si>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</si>
  <si>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</si>
  <si>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</si>
  <si>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</si>
  <si>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</si>
  <si>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</si>
  <si>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</si>
  <si>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</si>
  <si>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</si>
  <si>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</si>
  <si>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</si>
  <si>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</si>
  <si>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</si>
  <si>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</si>
  <si>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</si>
  <si>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</si>
  <si>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</si>
  <si>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</si>
  <si>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</si>
  <si>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</si>
  <si>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</si>
  <si>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</si>
  <si>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</si>
  <si>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</si>
  <si>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</si>
  <si>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</si>
  <si>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</si>
  <si>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</si>
  <si>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</si>
  <si>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</si>
  <si>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</si>
  <si>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</si>
  <si>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</si>
  <si>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</si>
  <si>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</si>
  <si>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</si>
  <si>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</si>
  <si>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</si>
  <si>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</si>
  <si>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</si>
  <si>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</si>
  <si>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</si>
  <si>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</si>
  <si>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</si>
  <si>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</si>
  <si>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</si>
  <si>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</si>
  <si>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</si>
  <si>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</si>
  <si>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</si>
  <si>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</si>
  <si>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</si>
  <si>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</si>
  <si>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</si>
  <si>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</si>
  <si>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</si>
  <si>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</si>
  <si>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</si>
  <si>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</si>
  <si>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</si>
  <si>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</si>
  <si>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</si>
  <si>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</si>
  <si>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</si>
  <si>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</si>
  <si>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</si>
  <si>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</si>
  <si>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</si>
  <si>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</si>
  <si>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</si>
  <si>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</si>
  <si>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</si>
  <si>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</si>
  <si>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</si>
  <si>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</si>
  <si>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</si>
  <si>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</si>
  <si>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</si>
  <si>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</si>
  <si>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</si>
  <si>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</si>
  <si>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</si>
  <si>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</si>
  <si>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</si>
  <si>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</si>
  <si>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</si>
  <si>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</si>
  <si>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</si>
  <si>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</si>
  <si>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</si>
  <si>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</si>
  <si>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</si>
  <si>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</si>
  <si>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</si>
  <si>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</si>
  <si>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</si>
  <si>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</si>
  <si>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</si>
  <si>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</si>
  <si>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</si>
  <si>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</si>
  <si>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</si>
  <si>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</si>
  <si>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</si>
  <si>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</si>
  <si>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</si>
  <si>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</si>
  <si>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</si>
  <si>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</si>
  <si>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</si>
  <si>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</si>
  <si>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</si>
  <si>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</si>
  <si>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</si>
  <si>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</si>
  <si>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</si>
  <si>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</si>
  <si>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</si>
  <si>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</si>
  <si>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</si>
  <si>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</si>
  <si>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</si>
  <si>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</si>
  <si>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</si>
  <si>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</si>
  <si>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</si>
  <si>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</si>
  <si>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</si>
  <si>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</si>
  <si>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</si>
  <si>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</si>
  <si>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</si>
  <si>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</si>
  <si>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</si>
  <si>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</si>
  <si>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</si>
  <si>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</si>
  <si>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</si>
  <si>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</si>
  <si>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</si>
  <si>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</si>
  <si>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</si>
  <si>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</si>
  <si>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</si>
  <si>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</si>
  <si>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</si>
  <si>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</si>
  <si>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</si>
  <si>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</si>
  <si>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</si>
  <si>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</si>
  <si>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</si>
  <si>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</si>
  <si>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</si>
  <si>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</si>
  <si>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</si>
  <si>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</si>
  <si>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</si>
  <si>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</si>
  <si>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</si>
  <si>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</si>
  <si>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</si>
  <si>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</si>
  <si>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</si>
  <si>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</si>
  <si>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</si>
  <si>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</si>
  <si>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</si>
  <si>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</si>
  <si>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</si>
  <si>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</si>
  <si>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</si>
  <si>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</si>
  <si>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</si>
  <si>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</si>
  <si>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</si>
  <si>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</si>
  <si>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</si>
  <si>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</si>
  <si>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</si>
  <si>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</si>
  <si>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</si>
  <si>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</si>
  <si>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</si>
  <si>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</si>
  <si>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</si>
  <si>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</si>
  <si>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</si>
  <si>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</si>
  <si>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</si>
  <si>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</si>
  <si>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</si>
  <si>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</si>
  <si>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</si>
  <si>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</si>
  <si>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</si>
  <si>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</si>
  <si>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</si>
  <si>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</si>
  <si>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</si>
  <si>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</si>
  <si>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</si>
  <si>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</si>
  <si>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</si>
  <si>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</si>
  <si>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</si>
  <si>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</si>
  <si>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</si>
  <si>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</si>
  <si>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</si>
  <si>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</si>
  <si>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</si>
  <si>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</si>
  <si>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</si>
  <si>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</si>
  <si>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</si>
  <si>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</si>
  <si>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</si>
  <si>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</si>
  <si>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</si>
  <si>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</si>
  <si>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</si>
  <si>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</si>
  <si>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</si>
  <si>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</si>
  <si>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</si>
  <si>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</si>
  <si>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</si>
  <si>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</si>
  <si>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</si>
  <si>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</si>
  <si>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</si>
  <si>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</si>
  <si>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</si>
  <si>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</si>
  <si>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</si>
  <si>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</si>
  <si>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</si>
  <si>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</si>
  <si>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</si>
  <si>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</si>
  <si>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</si>
  <si>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</si>
  <si>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</si>
  <si>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</si>
  <si>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</si>
  <si>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</si>
  <si>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</si>
  <si>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</si>
  <si>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</si>
  <si>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</si>
  <si>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</si>
  <si>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</si>
  <si>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</si>
  <si>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</si>
  <si>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</si>
  <si>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</si>
  <si>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</si>
  <si>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</si>
  <si>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</si>
  <si>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</si>
  <si>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</si>
  <si>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</si>
  <si>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</si>
  <si>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</si>
  <si>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</si>
  <si>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</si>
  <si>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</si>
  <si>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</si>
  <si>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</si>
  <si>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</si>
  <si>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</si>
  <si>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</si>
  <si>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</si>
  <si>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</si>
  <si>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</si>
  <si>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</si>
  <si>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</si>
  <si>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</si>
  <si>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</si>
  <si>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</si>
  <si>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</si>
  <si>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</si>
  <si>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</si>
  <si>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</si>
  <si>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</si>
  <si>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</si>
  <si>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</si>
  <si>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</si>
  <si>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</si>
  <si>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</si>
  <si>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</si>
  <si>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</si>
  <si>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</si>
  <si>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</si>
  <si>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</si>
  <si>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</si>
  <si>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</si>
  <si>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</si>
  <si>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</si>
  <si>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</si>
  <si>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</si>
  <si>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</si>
  <si>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</si>
  <si>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</si>
  <si>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</si>
  <si>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</si>
  <si>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</si>
  <si>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</si>
  <si>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</si>
  <si>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</si>
  <si>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</si>
  <si>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</si>
  <si>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</si>
  <si>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</si>
  <si>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</si>
  <si>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</si>
  <si>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</si>
  <si>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</si>
  <si>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</si>
  <si>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</si>
  <si>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</si>
  <si>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</si>
  <si>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</si>
  <si>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</si>
  <si>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</si>
  <si>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</si>
  <si>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</si>
  <si>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</si>
  <si>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</si>
  <si>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</si>
  <si>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</si>
  <si>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</si>
  <si>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</si>
  <si>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</si>
  <si>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</si>
  <si>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</si>
  <si>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</si>
  <si>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</si>
  <si>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</si>
  <si>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</si>
  <si>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</si>
  <si>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</si>
  <si>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</si>
  <si>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</si>
  <si>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</si>
  <si>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</si>
  <si>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</si>
  <si>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</si>
  <si>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</si>
  <si>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</si>
  <si>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</si>
  <si>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</si>
  <si>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</si>
  <si>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</si>
  <si>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</si>
  <si>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</si>
  <si>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</si>
  <si>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</si>
  <si>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</si>
  <si>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</si>
  <si>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</si>
  <si>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</si>
  <si>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</si>
  <si>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</si>
  <si>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</si>
  <si>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</si>
  <si>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</si>
  <si>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</si>
  <si>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</si>
  <si>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</si>
  <si>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</si>
  <si>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</si>
  <si>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</si>
  <si>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</si>
  <si>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</si>
  <si>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</si>
  <si>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</si>
  <si>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</si>
  <si>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</si>
  <si>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</si>
  <si>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</si>
  <si>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</si>
  <si>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</si>
  <si>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</si>
  <si>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</si>
  <si>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</si>
  <si>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</si>
  <si>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</si>
  <si>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</si>
  <si>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</si>
  <si>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</si>
  <si>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</si>
  <si>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</si>
  <si>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</si>
  <si>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</si>
  <si>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</si>
  <si>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</si>
  <si>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</si>
  <si>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</si>
  <si>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</si>
  <si>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</si>
  <si>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</si>
  <si>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</si>
  <si>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</si>
  <si>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</si>
  <si>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</si>
  <si>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</si>
  <si>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</si>
  <si>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</si>
  <si>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</si>
  <si>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</si>
  <si>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</si>
  <si>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</si>
  <si>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</si>
  <si>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</si>
  <si>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</si>
  <si>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</si>
  <si>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</si>
  <si>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</si>
  <si>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</si>
  <si>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</si>
  <si>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</si>
  <si>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</si>
  <si>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</si>
  <si>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</si>
  <si>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</si>
  <si>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</si>
  <si>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</si>
  <si>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</si>
  <si>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</si>
  <si>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</si>
  <si>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</si>
  <si>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</si>
  <si>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</si>
  <si>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</si>
  <si>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</si>
  <si>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</si>
  <si>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</si>
  <si>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</si>
  <si>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</si>
  <si>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</si>
  <si>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</si>
  <si>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</si>
  <si>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</si>
  <si>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</si>
  <si>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</si>
  <si>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</si>
  <si>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</si>
  <si>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</si>
  <si>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</si>
  <si>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</si>
  <si>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</si>
  <si>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</si>
  <si>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</si>
  <si>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</si>
  <si>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</si>
  <si>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</si>
  <si>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</si>
  <si>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</si>
  <si>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</si>
  <si>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</si>
  <si>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</si>
  <si>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</si>
  <si>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</si>
  <si>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</si>
  <si>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</si>
  <si>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</si>
  <si>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</si>
  <si>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</si>
  <si>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</si>
  <si>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</si>
  <si>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</si>
  <si>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</si>
  <si>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</si>
  <si>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</si>
  <si>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</si>
  <si>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</si>
  <si>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</si>
  <si>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</si>
  <si>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</si>
  <si>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</si>
  <si>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</si>
  <si>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</si>
  <si>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</si>
  <si>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</si>
  <si>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</si>
  <si>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</si>
  <si>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</si>
  <si>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</si>
  <si>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</si>
  <si>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</si>
  <si>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</si>
  <si>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</si>
  <si>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</si>
  <si>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</si>
  <si>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</si>
  <si>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</si>
  <si>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</si>
  <si>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</si>
  <si>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</si>
  <si>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</si>
  <si>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</si>
  <si>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</si>
  <si>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</si>
  <si>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</si>
  <si>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</si>
  <si>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</si>
  <si>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</si>
  <si>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</si>
  <si>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</si>
  <si>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</si>
  <si>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</si>
  <si>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</si>
  <si>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</si>
  <si>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</si>
  <si>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</si>
  <si>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</si>
  <si>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</si>
  <si>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</si>
  <si>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</si>
  <si>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</si>
  <si>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</si>
  <si>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</si>
  <si>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</si>
  <si>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</si>
  <si>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</si>
  <si>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</si>
  <si>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</si>
  <si>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</si>
  <si>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</si>
  <si>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</si>
  <si>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</si>
  <si>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</si>
  <si>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</si>
  <si>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</si>
  <si>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</si>
  <si>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</si>
  <si>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</si>
  <si>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</si>
  <si>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</si>
  <si>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</si>
  <si>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</si>
  <si>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</si>
  <si>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</si>
  <si>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</si>
  <si>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</si>
  <si>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</si>
  <si>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</si>
  <si>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</si>
  <si>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</si>
  <si>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</si>
  <si>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</si>
  <si>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</si>
  <si>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</si>
  <si>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</si>
  <si>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</si>
  <si>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</si>
  <si>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</si>
  <si>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</si>
  <si>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</si>
  <si>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</si>
  <si>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</si>
  <si>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</si>
  <si>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</si>
  <si>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</si>
  <si>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</si>
  <si>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</si>
  <si>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</si>
  <si>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</si>
  <si>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</si>
  <si>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</si>
  <si>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</si>
  <si>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</si>
  <si>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</si>
  <si>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</si>
  <si>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</si>
  <si>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</si>
  <si>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</si>
  <si>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</si>
  <si>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</si>
  <si>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</si>
  <si>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</si>
  <si>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</si>
  <si>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</si>
  <si>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</si>
  <si>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</si>
  <si>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</si>
  <si>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</si>
  <si>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</si>
  <si>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</si>
  <si>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</si>
  <si>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</si>
  <si>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</si>
  <si>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</si>
  <si>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</si>
  <si>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</si>
  <si>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</si>
  <si>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</si>
  <si>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</si>
  <si>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</si>
  <si>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</si>
  <si>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</si>
  <si>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</si>
  <si>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</si>
  <si>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</si>
  <si>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</si>
  <si>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</si>
  <si>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</si>
  <si>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</si>
  <si>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</si>
  <si>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</si>
  <si>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</si>
  <si>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</si>
  <si>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</si>
  <si>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</si>
  <si>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</si>
  <si>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</si>
  <si>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</si>
  <si>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</si>
  <si>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</si>
  <si>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</si>
  <si>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</si>
  <si>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</si>
  <si>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</si>
  <si>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</si>
  <si>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</si>
  <si>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</si>
  <si>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</si>
  <si>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</si>
  <si>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</si>
  <si>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</si>
  <si>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</si>
  <si>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</si>
  <si>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</si>
  <si>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</si>
  <si>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</si>
  <si>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</si>
  <si>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</si>
  <si>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</si>
  <si>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</si>
  <si>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</si>
  <si>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</si>
  <si>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</si>
  <si>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</si>
  <si>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</si>
  <si>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</si>
  <si>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</si>
  <si>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</si>
  <si>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</si>
  <si>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</si>
  <si>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</si>
  <si>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</si>
  <si>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</si>
  <si>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</si>
  <si>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</si>
  <si>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</si>
  <si>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</si>
  <si>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</si>
  <si>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</si>
  <si>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</si>
  <si>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</si>
  <si>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</si>
  <si>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</si>
  <si>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</si>
  <si>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</si>
  <si>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</si>
  <si>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</si>
  <si>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</si>
  <si>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</si>
  <si>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</si>
  <si>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</si>
  <si>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</si>
  <si>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</si>
  <si>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</si>
  <si>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</si>
  <si>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</si>
  <si>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</si>
  <si>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</si>
  <si>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</si>
  <si>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</si>
  <si>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</si>
  <si>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</si>
  <si>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</si>
  <si>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</si>
  <si>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</si>
  <si>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</si>
  <si>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</si>
  <si>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</si>
  <si>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</si>
  <si>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</si>
  <si>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</si>
  <si>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</si>
  <si>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</si>
  <si>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</si>
  <si>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</si>
  <si>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</si>
  <si>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</si>
  <si>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</si>
  <si>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</si>
  <si>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</si>
  <si>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</si>
  <si>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</si>
  <si>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</si>
  <si>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</si>
  <si>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</si>
  <si>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</si>
  <si>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</si>
  <si>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</si>
  <si>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</si>
  <si>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</si>
  <si>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</si>
  <si>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</si>
  <si>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</si>
  <si>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</si>
  <si>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</si>
  <si>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</si>
  <si>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</si>
  <si>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</si>
  <si>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</si>
  <si>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</si>
  <si>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</si>
  <si>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</si>
  <si>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</si>
  <si>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</si>
  <si>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</si>
  <si>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</si>
  <si>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</si>
  <si>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</si>
  <si>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</si>
  <si>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</si>
  <si>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</si>
  <si>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</si>
  <si>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</si>
  <si>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</si>
  <si>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</si>
  <si>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</si>
  <si>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</si>
  <si>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</si>
  <si>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</si>
  <si>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</si>
  <si>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</si>
  <si>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</si>
  <si>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</si>
  <si>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</si>
  <si>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</si>
  <si>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</si>
  <si>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</si>
  <si>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</si>
  <si>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</si>
  <si>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</si>
  <si>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</si>
  <si>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</si>
  <si>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</si>
  <si>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</si>
  <si>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</si>
  <si>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</si>
  <si>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</si>
  <si>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</si>
  <si>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</si>
  <si>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</si>
  <si>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</si>
  <si>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</si>
  <si>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</si>
  <si>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</si>
  <si>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</si>
  <si>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</si>
  <si>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</si>
  <si>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</si>
  <si>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</si>
  <si>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</si>
  <si>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</si>
  <si>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</si>
  <si>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</si>
  <si>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</si>
  <si>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</si>
  <si>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</si>
  <si>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</si>
  <si>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</si>
  <si>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</si>
  <si>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</si>
  <si>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</si>
  <si>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</si>
  <si>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</si>
  <si>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</si>
  <si>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</si>
  <si>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</si>
  <si>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</si>
  <si>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</si>
  <si>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</si>
  <si>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</si>
  <si>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</si>
  <si>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</si>
  <si>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</si>
  <si>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</si>
  <si>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</si>
  <si>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</si>
  <si>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</si>
  <si>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</si>
  <si>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</si>
  <si>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</si>
  <si>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</si>
  <si>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</si>
  <si>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</si>
  <si>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</si>
  <si>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</si>
  <si>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</si>
  <si>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</si>
  <si>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</si>
  <si>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</si>
  <si>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</si>
  <si>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</si>
  <si>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</si>
  <si>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</si>
  <si>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</si>
  <si>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</si>
  <si>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</si>
  <si>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</si>
  <si>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</si>
  <si>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</si>
  <si>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</si>
  <si>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</si>
  <si>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</si>
  <si>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</si>
  <si>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</si>
  <si>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</si>
  <si>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</si>
  <si>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</si>
  <si>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</si>
  <si>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</si>
  <si>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</si>
  <si>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</si>
  <si>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</si>
  <si>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</si>
  <si>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</si>
  <si>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</si>
  <si>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</si>
  <si>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</si>
  <si>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</si>
  <si>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</si>
  <si>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</si>
  <si>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</si>
  <si>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</si>
  <si>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</si>
  <si>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</si>
  <si>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</si>
  <si>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</si>
  <si>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</si>
  <si>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</si>
  <si>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</si>
  <si>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</si>
  <si>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</si>
  <si>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</si>
  <si>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</si>
  <si>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</si>
  <si>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</si>
  <si>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</si>
  <si>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</si>
  <si>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</si>
  <si>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</si>
  <si>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</si>
  <si>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</si>
  <si>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</si>
  <si>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</si>
  <si>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</si>
  <si>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</si>
  <si>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</si>
  <si>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</si>
  <si>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</si>
  <si>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</si>
  <si>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</si>
  <si>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</si>
  <si>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</si>
  <si>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</si>
  <si>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</si>
  <si>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</si>
  <si>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</si>
  <si>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</si>
  <si>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</si>
  <si>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</si>
  <si>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</si>
  <si>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</si>
  <si>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</si>
  <si>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</si>
  <si>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</si>
  <si>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</si>
  <si>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</si>
  <si>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</si>
  <si>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</si>
  <si>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</si>
  <si>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</si>
  <si>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</si>
  <si>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</si>
  <si>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</si>
  <si>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</si>
  <si>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</si>
  <si>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</si>
  <si>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</si>
  <si>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</si>
  <si>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</si>
  <si>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</si>
  <si>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</si>
  <si>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</si>
  <si>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</si>
  <si>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</si>
  <si>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</si>
  <si>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</si>
  <si>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</si>
  <si>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</si>
  <si>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</si>
  <si>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</si>
  <si>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</si>
  <si>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</si>
  <si>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</si>
  <si>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</si>
  <si>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</si>
  <si>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</si>
  <si>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</si>
  <si>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</si>
  <si>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</si>
  <si>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</si>
  <si>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</si>
  <si>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</si>
  <si>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</si>
  <si>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</si>
  <si>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</si>
  <si>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</si>
  <si>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</si>
  <si>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</si>
  <si>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</si>
  <si>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</si>
  <si>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</si>
  <si>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</si>
  <si>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</si>
  <si>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</si>
  <si>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</si>
  <si>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</si>
  <si>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</si>
  <si>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</si>
  <si>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</si>
  <si>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</si>
  <si>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</si>
  <si>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</si>
  <si>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</si>
  <si>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</si>
  <si>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</si>
  <si>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</si>
  <si>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</si>
  <si>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</si>
  <si>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</si>
  <si>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</si>
  <si>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</si>
  <si>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</si>
  <si>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</si>
  <si>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</si>
  <si>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</si>
  <si>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</si>
  <si>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</si>
  <si>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</si>
  <si>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</si>
  <si>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</si>
  <si>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</si>
  <si>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</si>
  <si>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</si>
  <si>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</si>
  <si>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</si>
  <si>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</si>
  <si>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</si>
  <si>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</si>
  <si>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</si>
  <si>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</si>
  <si>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</si>
  <si>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</si>
  <si>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</si>
  <si>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</si>
  <si>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</si>
  <si>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</si>
  <si>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</si>
  <si>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</si>
  <si>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</si>
  <si>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</si>
  <si>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</si>
  <si>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</si>
  <si>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</si>
  <si>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</si>
  <si>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</si>
  <si>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</si>
  <si>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</si>
  <si>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</si>
  <si>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</si>
  <si>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</si>
  <si>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</si>
  <si>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</si>
  <si>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</si>
  <si>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</si>
  <si>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</si>
  <si>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</si>
  <si>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</si>
  <si>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</si>
  <si>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</si>
  <si>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</si>
  <si>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</si>
  <si>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</si>
  <si>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</si>
  <si>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</si>
  <si>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</si>
  <si>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</si>
  <si>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</si>
  <si>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</si>
  <si>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</si>
  <si>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</si>
  <si>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</si>
  <si>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</si>
  <si>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</si>
  <si>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</si>
  <si>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</si>
  <si>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</si>
  <si>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</si>
  <si>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</si>
  <si>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</si>
  <si>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</si>
  <si>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</si>
  <si>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</si>
  <si>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</si>
  <si>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</si>
  <si>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</si>
  <si>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</si>
  <si>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</si>
  <si>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</si>
  <si>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</si>
  <si>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</si>
  <si>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</si>
  <si>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</si>
  <si>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</si>
  <si>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</si>
  <si>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</si>
  <si>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</si>
  <si>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</si>
  <si>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</si>
  <si>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</si>
  <si>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</si>
  <si>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</si>
  <si>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</si>
  <si>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</si>
  <si>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</si>
  <si>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</si>
  <si>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</si>
  <si>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</si>
  <si>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</si>
  <si>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</si>
  <si>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</si>
  <si>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</si>
  <si>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</si>
  <si>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</si>
  <si>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</si>
  <si>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</si>
  <si>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</si>
  <si>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</si>
  <si>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</si>
  <si>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</si>
  <si>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</si>
  <si>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</si>
  <si>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</si>
  <si>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</si>
  <si>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</si>
  <si>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</si>
  <si>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</si>
  <si>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</si>
  <si>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</si>
  <si>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</si>
  <si>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</si>
  <si>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</si>
  <si>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</si>
  <si>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</si>
  <si>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</si>
  <si>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</si>
  <si>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</si>
  <si>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</si>
  <si>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</si>
  <si>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</si>
  <si>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</si>
  <si>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</si>
  <si>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</si>
  <si>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</si>
  <si>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</si>
  <si>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</si>
  <si>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</si>
  <si>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</si>
  <si>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</si>
  <si>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</si>
  <si>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</si>
  <si>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</si>
  <si>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</si>
  <si>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</si>
  <si>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</si>
  <si>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</si>
  <si>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</si>
  <si>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</si>
  <si>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</si>
  <si>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</si>
  <si>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</si>
  <si>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</si>
  <si>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</si>
  <si>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</si>
  <si>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</si>
  <si>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</si>
  <si>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</si>
  <si>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</si>
  <si>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</si>
  <si>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</si>
  <si>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</si>
  <si>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</si>
  <si>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</si>
  <si>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</si>
  <si>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</si>
  <si>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</si>
  <si>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</si>
  <si>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</si>
  <si>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</si>
  <si>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</si>
  <si>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</si>
  <si>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</si>
  <si>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</si>
  <si>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</si>
  <si>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</si>
  <si>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</si>
  <si>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</si>
  <si>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</si>
  <si>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</si>
  <si>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</si>
  <si>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</si>
  <si>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</si>
  <si>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</si>
  <si>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</si>
  <si>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</si>
  <si>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</si>
  <si>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</si>
  <si>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</si>
  <si>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</si>
  <si>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</si>
  <si>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</si>
  <si>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</si>
  <si>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</si>
  <si>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</si>
  <si>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</si>
  <si>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</si>
  <si>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</si>
  <si>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</si>
  <si>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</si>
  <si>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</si>
  <si>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</si>
  <si>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</si>
  <si>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</si>
  <si>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</si>
  <si>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</si>
  <si>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</si>
  <si>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</si>
  <si>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</si>
  <si>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</si>
  <si>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</si>
  <si>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</si>
  <si>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</si>
  <si>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</si>
  <si>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</si>
  <si>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</si>
  <si>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</si>
  <si>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</si>
  <si>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</si>
  <si>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</si>
  <si>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</si>
  <si>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</si>
  <si>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</si>
  <si>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</si>
  <si>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</si>
  <si>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</si>
  <si>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</si>
  <si>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</si>
  <si>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</si>
  <si>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</si>
  <si>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</si>
  <si>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</si>
  <si>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</si>
  <si>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</si>
  <si>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</si>
  <si>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</si>
  <si>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</si>
  <si>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</si>
  <si>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</si>
  <si>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</si>
  <si>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</si>
  <si>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</si>
  <si>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</si>
  <si>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</si>
  <si>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</si>
  <si>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</si>
  <si>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</si>
  <si>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</si>
  <si>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</si>
  <si>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</si>
  <si>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</si>
  <si>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</si>
  <si>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</si>
  <si>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</si>
  <si>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</si>
  <si>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</si>
  <si>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</si>
  <si>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</si>
  <si>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</si>
  <si>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</si>
  <si>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</si>
  <si>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</si>
  <si>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</si>
  <si>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</si>
  <si>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</si>
  <si>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</si>
  <si>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</si>
  <si>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</si>
  <si>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</si>
  <si>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</si>
  <si>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</si>
  <si>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</si>
  <si>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</si>
  <si>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</si>
  <si>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</si>
  <si>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</si>
  <si>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</si>
  <si>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</si>
  <si>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</si>
  <si>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</si>
  <si>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</si>
  <si>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</si>
  <si>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</si>
  <si>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</si>
  <si>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</si>
  <si>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</si>
  <si>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</si>
  <si>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</si>
  <si>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</si>
  <si>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</si>
  <si>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</si>
  <si>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</si>
  <si>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</si>
  <si>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</si>
  <si>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</si>
  <si>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</si>
  <si>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</si>
  <si>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</si>
  <si>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</si>
  <si>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</si>
  <si>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</si>
  <si>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</si>
  <si>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</si>
  <si>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</si>
  <si>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</si>
  <si>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</si>
  <si>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</si>
  <si>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</si>
  <si>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</si>
  <si>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</si>
  <si>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</si>
  <si>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</si>
  <si>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</si>
  <si>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</si>
  <si>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</si>
  <si>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</si>
  <si>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</si>
  <si>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</si>
  <si>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</si>
  <si>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</si>
  <si>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</si>
  <si>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</si>
  <si>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</si>
  <si>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</si>
  <si>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</si>
  <si>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</si>
  <si>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</si>
  <si>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</si>
  <si>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</si>
  <si>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</si>
  <si>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</si>
  <si>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</si>
  <si>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</si>
  <si>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</si>
  <si>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</si>
  <si>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</si>
  <si>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</si>
  <si>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</si>
  <si>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</si>
  <si>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</si>
  <si>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</si>
  <si>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</si>
  <si>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</si>
  <si>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</si>
  <si>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</si>
  <si>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</si>
  <si>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</si>
  <si>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</si>
  <si>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</si>
  <si>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</si>
  <si>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</si>
  <si>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</si>
  <si>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</si>
  <si>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</si>
  <si>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</si>
  <si>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</si>
  <si>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</si>
  <si>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</si>
  <si>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</si>
  <si>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</si>
  <si>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</si>
  <si>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</si>
  <si>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</si>
  <si>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</si>
  <si>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</si>
  <si>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</si>
  <si>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</si>
  <si>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</si>
  <si>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</si>
  <si>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</si>
  <si>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</si>
  <si>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</si>
  <si>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</si>
  <si>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</si>
  <si>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</si>
  <si>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</si>
  <si>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</si>
  <si>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</si>
  <si>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</si>
  <si>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</si>
  <si>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</si>
  <si>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</si>
  <si>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</si>
  <si>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</si>
  <si>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</si>
  <si>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</si>
  <si>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</si>
  <si>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</si>
  <si>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</si>
  <si>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</si>
  <si>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</si>
  <si>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</si>
  <si>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</si>
  <si>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</si>
  <si>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</si>
  <si>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</si>
  <si>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</si>
  <si>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</si>
  <si>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</si>
  <si>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</si>
  <si>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</si>
  <si>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</si>
  <si>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</si>
  <si>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</si>
  <si>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</si>
  <si>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</si>
  <si>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</si>
  <si>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</si>
  <si>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</si>
  <si>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</si>
  <si>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</si>
  <si>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</si>
  <si>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</si>
  <si>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</si>
  <si>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</si>
  <si>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</si>
  <si>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</si>
  <si>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</si>
  <si>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</si>
  <si>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</si>
  <si>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</si>
  <si>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</si>
  <si>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</si>
  <si>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</si>
  <si>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</si>
  <si>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</si>
  <si>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</si>
  <si>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</si>
  <si>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</si>
  <si>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</si>
  <si>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</si>
  <si>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</si>
  <si>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</si>
  <si>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</si>
  <si>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</si>
  <si>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</si>
  <si>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</si>
  <si>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</si>
  <si>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</si>
  <si>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</si>
  <si>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</si>
  <si>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</si>
  <si>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</si>
  <si>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</si>
  <si>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</si>
  <si>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</si>
  <si>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</si>
  <si>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</si>
  <si>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</si>
  <si>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</si>
  <si>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</si>
  <si>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</si>
  <si>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</si>
  <si>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</si>
  <si>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</si>
  <si>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</si>
  <si>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</si>
  <si>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</si>
  <si>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</si>
  <si>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</si>
  <si>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</si>
  <si>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</si>
  <si>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</si>
  <si>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</si>
  <si>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</si>
  <si>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</si>
  <si>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</si>
  <si>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</si>
  <si>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</si>
  <si>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</si>
  <si>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</si>
  <si>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</si>
  <si>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</si>
  <si>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</si>
  <si>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</si>
  <si>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</si>
  <si>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</si>
  <si>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</si>
  <si>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</si>
  <si>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</si>
  <si>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</si>
  <si>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</si>
  <si>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</si>
  <si>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</si>
  <si>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</si>
  <si>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</si>
  <si>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</si>
  <si>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</si>
  <si>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</si>
  <si>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</si>
  <si>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</si>
  <si>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</si>
  <si>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</si>
  <si>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</si>
  <si>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</si>
  <si>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</si>
  <si>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</si>
  <si>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</si>
  <si>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</si>
  <si>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</si>
  <si>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</si>
  <si>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</si>
  <si>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</si>
  <si>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</si>
  <si>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</si>
  <si>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</si>
  <si>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</si>
  <si>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</si>
  <si>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</si>
  <si>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</si>
  <si>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</si>
  <si>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</si>
  <si>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</si>
  <si>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</si>
  <si>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</si>
  <si>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</si>
  <si>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</si>
  <si>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</si>
  <si>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</si>
  <si>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</si>
  <si>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</si>
  <si>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</si>
  <si>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</si>
  <si>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</si>
  <si>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</si>
  <si>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</si>
  <si>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</si>
  <si>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</si>
  <si>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</si>
  <si>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</si>
  <si>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</si>
  <si>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</si>
  <si>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</si>
  <si>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</si>
  <si>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</si>
  <si>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</si>
  <si>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</si>
  <si>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</si>
  <si>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</si>
  <si>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</si>
  <si>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</si>
  <si>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</si>
  <si>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</si>
  <si>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</si>
  <si>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</si>
  <si>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</si>
  <si>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</si>
  <si>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</si>
  <si>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</si>
  <si>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</si>
  <si>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</si>
  <si>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</si>
  <si>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</si>
  <si>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</si>
  <si>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</si>
  <si>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</si>
  <si>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</si>
  <si>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</si>
  <si>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</si>
  <si>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</si>
  <si>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</si>
  <si>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</si>
  <si>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</si>
  <si>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</si>
  <si>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</si>
  <si>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</si>
  <si>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</si>
  <si>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</si>
  <si>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</si>
  <si>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</si>
  <si>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</si>
  <si>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</si>
  <si>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</si>
  <si>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</si>
  <si>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</si>
  <si>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</si>
  <si>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</si>
  <si>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</si>
  <si>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</si>
  <si>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</si>
  <si>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</si>
  <si>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</si>
  <si>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</si>
  <si>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</si>
  <si>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</si>
  <si>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</si>
  <si>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</si>
  <si>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</si>
  <si>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</si>
  <si>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</si>
  <si>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</si>
  <si>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</si>
  <si>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</si>
  <si>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</si>
  <si>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</si>
  <si>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</si>
  <si>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</si>
  <si>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</si>
  <si>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</si>
  <si>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</si>
  <si>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</si>
  <si>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</si>
  <si>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</si>
  <si>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</si>
  <si>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</si>
  <si>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</si>
  <si>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</si>
  <si>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</si>
  <si>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</si>
  <si>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</si>
  <si>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</si>
  <si>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</si>
  <si>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</si>
  <si>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</si>
  <si>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</si>
  <si>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</si>
  <si>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</si>
  <si>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</si>
  <si>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</si>
  <si>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</si>
  <si>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</si>
  <si>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</si>
  <si>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</si>
  <si>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</si>
  <si>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</si>
  <si>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</si>
  <si>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</si>
  <si>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</si>
  <si>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</si>
  <si>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</si>
  <si>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</si>
  <si>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</si>
  <si>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</si>
  <si>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</si>
  <si>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</si>
  <si>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</si>
  <si>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</si>
  <si>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</si>
  <si>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</si>
  <si>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</si>
  <si>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</si>
  <si>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</si>
  <si>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</si>
  <si>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</si>
  <si>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</si>
  <si>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</si>
  <si>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</si>
  <si>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</si>
  <si>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</si>
  <si>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</si>
  <si>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</si>
  <si>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</si>
  <si>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</si>
  <si>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</si>
  <si>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</si>
  <si>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</si>
  <si>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</si>
  <si>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</si>
  <si>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</si>
  <si>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</si>
  <si>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</si>
  <si>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</si>
  <si>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</si>
  <si>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</si>
  <si>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</si>
  <si>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</si>
  <si>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</si>
  <si>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</si>
  <si>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</si>
  <si>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</si>
  <si>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</si>
  <si>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</si>
  <si>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</si>
  <si>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</si>
  <si>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</si>
  <si>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</si>
  <si>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</si>
  <si>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</si>
  <si>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</si>
  <si>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</si>
  <si>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</si>
  <si>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</si>
  <si>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</si>
  <si>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</si>
  <si>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</si>
  <si>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</si>
  <si>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</si>
  <si>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</si>
  <si>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</si>
  <si>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</si>
  <si>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</si>
  <si>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</si>
  <si>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</si>
  <si>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</si>
  <si>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</si>
  <si>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</si>
  <si>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</si>
  <si>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</si>
  <si>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</si>
  <si>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</si>
  <si>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</si>
  <si>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</si>
  <si>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</si>
  <si>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</si>
  <si>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</si>
  <si>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</si>
  <si>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</si>
  <si>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</si>
  <si>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</si>
  <si>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</si>
  <si>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</si>
  <si>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</si>
  <si>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</si>
  <si>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</si>
  <si>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</si>
  <si>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</si>
  <si>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</si>
  <si>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</si>
  <si>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</si>
  <si>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</si>
  <si>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</si>
  <si>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</si>
  <si>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</si>
  <si>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</si>
  <si>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</si>
  <si>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</si>
  <si>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</si>
  <si>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</si>
  <si>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</si>
  <si>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</si>
  <si>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</si>
  <si>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</si>
  <si>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</si>
  <si>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</si>
  <si>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</si>
  <si>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</si>
  <si>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</si>
  <si>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</si>
  <si>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</si>
  <si>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</si>
  <si>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</si>
  <si>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</si>
  <si>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</si>
  <si>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</si>
  <si>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</si>
  <si>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</si>
  <si>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</si>
  <si>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</si>
  <si>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</si>
  <si>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</si>
  <si>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</si>
  <si>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</si>
  <si>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</si>
  <si>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</si>
  <si>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</si>
  <si>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</si>
  <si>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</si>
  <si>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</si>
  <si>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</si>
  <si>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</si>
  <si>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</si>
  <si>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</si>
  <si>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</si>
  <si>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</si>
  <si>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</si>
  <si>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</si>
  <si>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</si>
  <si>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</si>
  <si>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</si>
  <si>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</si>
  <si>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</si>
  <si>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</si>
  <si>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</si>
  <si>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</si>
  <si>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</si>
  <si>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</si>
  <si>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</si>
  <si>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</si>
  <si>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</si>
  <si>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</si>
  <si>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</si>
  <si>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</si>
  <si>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</si>
  <si>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</si>
  <si>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</si>
  <si>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</si>
  <si>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</si>
  <si>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</si>
  <si>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</si>
  <si>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</si>
  <si>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</si>
  <si>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</si>
  <si>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</si>
  <si>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</si>
  <si>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</si>
  <si>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</si>
  <si>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</si>
  <si>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</si>
  <si>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</si>
  <si>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</si>
  <si>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</si>
  <si>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</si>
  <si>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</si>
  <si>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</si>
  <si>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</si>
  <si>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</si>
  <si>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</si>
  <si>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</si>
  <si>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</si>
  <si>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</si>
  <si>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</si>
  <si>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</si>
  <si>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</si>
  <si>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</si>
  <si>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</si>
  <si>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</si>
  <si>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</si>
  <si>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</si>
  <si>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</si>
  <si>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</si>
  <si>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</si>
  <si>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</si>
  <si>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</si>
  <si>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</si>
  <si>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</si>
  <si>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</si>
  <si>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</si>
  <si>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</si>
  <si>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</si>
  <si>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</si>
  <si>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</si>
  <si>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</si>
  <si>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</si>
  <si>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</si>
  <si>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</si>
  <si>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</si>
  <si>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</si>
  <si>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</si>
  <si>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</si>
  <si>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</si>
  <si>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</si>
  <si>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</si>
  <si>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</si>
  <si>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</si>
  <si>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</si>
  <si>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</si>
  <si>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</si>
  <si>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</si>
  <si>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</si>
  <si>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</si>
  <si>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</si>
  <si>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</si>
  <si>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</si>
  <si>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</si>
  <si>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</si>
  <si>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</si>
  <si>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</si>
  <si>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</si>
  <si>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</si>
  <si>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</si>
  <si>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</si>
  <si>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</si>
  <si>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</si>
  <si>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</si>
  <si>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</si>
  <si>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</si>
  <si>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</si>
  <si>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</si>
  <si>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</si>
  <si>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</si>
  <si>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</si>
  <si>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</si>
  <si>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</si>
  <si>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</si>
  <si>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</si>
  <si>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</si>
  <si>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</si>
  <si>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</si>
  <si>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</si>
  <si>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</si>
  <si>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</si>
  <si>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</si>
  <si>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</si>
  <si>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</si>
  <si>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</si>
  <si>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</si>
  <si>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</si>
  <si>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</si>
  <si>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</si>
  <si>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</si>
  <si>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</si>
  <si>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</si>
  <si>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</si>
  <si>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</si>
  <si>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</si>
  <si>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</si>
  <si>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</si>
  <si>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</si>
  <si>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</si>
  <si>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</si>
  <si>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</si>
  <si>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</si>
  <si>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</si>
  <si>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</si>
  <si>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</si>
  <si>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</si>
  <si>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</si>
  <si>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</si>
  <si>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</si>
  <si>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</si>
  <si>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</si>
  <si>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</si>
  <si>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</si>
  <si>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</si>
  <si>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</si>
  <si>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</si>
  <si>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</si>
  <si>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</si>
  <si>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</si>
  <si>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</si>
  <si>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</si>
  <si>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</si>
  <si>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</si>
  <si>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</si>
  <si>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</si>
  <si>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</si>
  <si>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</si>
  <si>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</si>
  <si>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</si>
  <si>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</si>
  <si>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</si>
  <si>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</si>
  <si>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</si>
  <si>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</si>
  <si>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</si>
  <si>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</si>
  <si>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</si>
  <si>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</si>
  <si>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</si>
  <si>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</si>
  <si>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</si>
  <si>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</si>
  <si>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</si>
  <si>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</si>
  <si>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</si>
  <si>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</si>
  <si>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</si>
  <si>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</si>
  <si>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</si>
  <si>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</si>
  <si>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</si>
  <si>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</si>
  <si>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</si>
  <si>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</si>
  <si>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</si>
  <si>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</si>
  <si>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</si>
  <si>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</si>
  <si>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</si>
  <si>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</si>
  <si>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</si>
  <si>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</si>
  <si>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</si>
  <si>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</si>
  <si>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</si>
  <si>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</si>
  <si>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</si>
  <si>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</si>
  <si>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</si>
  <si>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</si>
  <si>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</si>
  <si>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</si>
  <si>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</si>
  <si>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</si>
  <si>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</si>
  <si>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</si>
  <si>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</si>
  <si>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</si>
  <si>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</si>
  <si>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</si>
  <si>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</si>
  <si>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</si>
  <si>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</si>
  <si>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</si>
  <si>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</si>
  <si>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</si>
  <si>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</si>
  <si>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</si>
  <si>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</si>
  <si>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</si>
  <si>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</si>
  <si>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</si>
  <si>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</si>
  <si>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</si>
  <si>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</si>
  <si>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</si>
  <si>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</si>
  <si>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</si>
  <si>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</si>
  <si>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</si>
  <si>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</si>
  <si>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</si>
  <si>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</si>
  <si>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</si>
  <si>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</si>
  <si>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</si>
  <si>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</si>
  <si>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</si>
  <si>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</si>
  <si>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</si>
  <si>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</si>
  <si>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</si>
  <si>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</si>
  <si>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</si>
  <si>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</si>
  <si>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</si>
  <si>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</si>
  <si>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</si>
  <si>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</si>
  <si>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</si>
  <si>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</si>
  <si>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</si>
  <si>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</si>
  <si>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</si>
  <si>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</si>
  <si>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</si>
  <si>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</si>
  <si>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</si>
  <si>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</si>
  <si>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</si>
  <si>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</si>
  <si>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</si>
  <si>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</si>
  <si>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</si>
  <si>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</si>
  <si>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</si>
  <si>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</si>
  <si>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</si>
  <si>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</si>
  <si>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</si>
  <si>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</si>
  <si>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</si>
  <si>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</si>
  <si>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</si>
  <si>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</si>
  <si>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</si>
  <si>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</si>
  <si>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</si>
  <si>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</si>
  <si>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</si>
  <si>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</si>
  <si>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</si>
  <si>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</si>
  <si>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</si>
  <si>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</si>
  <si>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</si>
  <si>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</si>
  <si>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</si>
  <si>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</si>
  <si>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</si>
  <si>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</si>
  <si>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</si>
  <si>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</si>
  <si>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</si>
  <si>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</si>
  <si>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</si>
  <si>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</si>
  <si>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</si>
  <si>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</si>
  <si>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</si>
  <si>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</si>
  <si>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</si>
  <si>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</si>
  <si>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</si>
  <si>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</si>
  <si>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</si>
  <si>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</si>
  <si>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</si>
  <si>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</si>
  <si>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</si>
  <si>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</si>
  <si>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</si>
  <si>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</si>
  <si>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</si>
  <si>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</si>
  <si>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</si>
  <si>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</si>
  <si>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</si>
  <si>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</si>
  <si>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</si>
  <si>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</si>
  <si>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</si>
  <si>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</si>
  <si>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</si>
  <si>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</si>
  <si>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</si>
  <si>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</si>
  <si>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</si>
  <si>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</si>
  <si>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</si>
  <si>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</si>
  <si>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</si>
  <si>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</si>
  <si>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</si>
  <si>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</si>
  <si>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</si>
  <si>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</si>
  <si>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</si>
  <si>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</si>
  <si>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</si>
  <si>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</si>
  <si>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</si>
  <si>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</si>
  <si>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</si>
  <si>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</si>
  <si>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</si>
  <si>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</si>
  <si>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</si>
  <si>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</si>
  <si>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</si>
  <si>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</si>
  <si>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</si>
  <si>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</si>
  <si>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</si>
  <si>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</si>
  <si>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</si>
  <si>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</si>
  <si>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</si>
  <si>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</si>
  <si>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</si>
  <si>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</si>
  <si>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</si>
  <si>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</si>
  <si>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</si>
  <si>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</si>
  <si>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</si>
  <si>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</si>
  <si>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</si>
  <si>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</si>
  <si>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</si>
  <si>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</si>
  <si>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</si>
  <si>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</si>
  <si>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</si>
  <si>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</si>
  <si>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</si>
  <si>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</si>
  <si>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</si>
  <si>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</si>
  <si>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</si>
  <si>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</si>
  <si>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</si>
  <si>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</si>
  <si>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</si>
  <si>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</si>
  <si>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</si>
  <si>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</si>
  <si>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</si>
  <si>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</si>
  <si>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</si>
  <si>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</si>
  <si>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</si>
  <si>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</si>
  <si>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</si>
  <si>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</si>
  <si>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</si>
  <si>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</si>
  <si>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</si>
  <si>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</si>
  <si>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</si>
  <si>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</si>
  <si>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</si>
  <si>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</si>
  <si>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</si>
  <si>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</si>
  <si>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</si>
  <si>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</si>
  <si>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</si>
  <si>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</si>
  <si>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</si>
  <si>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</si>
  <si>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</si>
  <si>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</si>
  <si>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</si>
  <si>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</si>
  <si>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</si>
  <si>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</si>
  <si>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</si>
  <si>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</si>
  <si>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</si>
  <si>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</si>
  <si>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</si>
  <si>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</si>
  <si>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</si>
  <si>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</si>
  <si>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</si>
  <si>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</si>
  <si>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</si>
  <si>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</si>
  <si>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</si>
  <si>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</si>
  <si>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</si>
  <si>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</si>
  <si>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</si>
  <si>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</si>
  <si>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</si>
  <si>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</si>
  <si>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</si>
  <si>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</si>
  <si>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</si>
  <si>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</si>
  <si>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</si>
  <si>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</si>
  <si>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</si>
  <si>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</si>
  <si>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</si>
  <si>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</si>
  <si>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</si>
  <si>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</si>
  <si>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</si>
  <si>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</si>
  <si>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</si>
  <si>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</si>
  <si>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</si>
  <si>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</si>
  <si>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</si>
  <si>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</si>
  <si>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</si>
  <si>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</si>
  <si>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</si>
  <si>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</si>
  <si>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</si>
  <si>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</si>
  <si>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</si>
  <si>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</si>
  <si>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</si>
  <si>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</si>
  <si>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</si>
  <si>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</si>
  <si>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</si>
  <si>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</si>
  <si>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</si>
  <si>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</si>
  <si>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</si>
  <si>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</si>
  <si>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</si>
  <si>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</si>
  <si>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</si>
  <si>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</si>
  <si>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</si>
  <si>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</si>
  <si>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</si>
  <si>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</si>
  <si>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</si>
  <si>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</si>
  <si>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</si>
  <si>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</si>
  <si>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</si>
  <si>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</si>
  <si>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</si>
  <si>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</si>
  <si>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</si>
  <si>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</si>
  <si>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</si>
  <si>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</si>
  <si>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</si>
  <si>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</si>
  <si>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</si>
  <si>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</si>
  <si>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</si>
  <si>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</si>
  <si>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</si>
  <si>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</si>
  <si>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</si>
  <si>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</si>
  <si>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</si>
  <si>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</si>
  <si>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</si>
  <si>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</si>
  <si>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</si>
  <si>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</si>
  <si>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</si>
  <si>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</si>
  <si>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</si>
  <si>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</si>
  <si>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</si>
  <si>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</si>
  <si>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</si>
  <si>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</si>
  <si>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</si>
  <si>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</si>
  <si>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</si>
  <si>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</si>
  <si>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</si>
  <si>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</si>
  <si>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</si>
  <si>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</si>
  <si>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</si>
  <si>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</si>
  <si>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</si>
  <si>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</si>
  <si>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</si>
  <si>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</si>
  <si>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</si>
  <si>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</si>
  <si>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</si>
  <si>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</si>
  <si>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</si>
  <si>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</si>
  <si>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</si>
  <si>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</si>
  <si>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</si>
  <si>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</si>
  <si>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</si>
  <si>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</si>
  <si>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</si>
  <si>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</si>
  <si>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</si>
  <si>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</si>
  <si>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</si>
  <si>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</si>
  <si>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</si>
  <si>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</si>
  <si>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</si>
  <si>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</si>
  <si>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</si>
  <si>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</si>
  <si>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</si>
  <si>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</si>
  <si>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</si>
  <si>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</si>
  <si>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</si>
  <si>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</si>
  <si>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</si>
  <si>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</si>
  <si>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</si>
  <si>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</si>
  <si>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</si>
  <si>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</si>
  <si>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</si>
  <si>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</si>
  <si>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</si>
  <si>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</si>
  <si>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</si>
  <si>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</si>
  <si>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</si>
  <si>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</si>
  <si>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</si>
  <si>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</si>
  <si>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</si>
  <si>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</si>
  <si>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</si>
  <si>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</si>
  <si>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</si>
  <si>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</si>
  <si>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</si>
  <si>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</si>
  <si>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</si>
  <si>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</si>
  <si>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</si>
  <si>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</si>
  <si>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</si>
  <si>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</si>
  <si>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</si>
  <si>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</si>
  <si>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</si>
  <si>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</si>
  <si>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</si>
  <si>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</si>
  <si>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</si>
  <si>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</si>
  <si>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</si>
  <si>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</si>
  <si>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</si>
  <si>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</si>
  <si>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</si>
  <si>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</si>
  <si>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</si>
  <si>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</si>
  <si>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</si>
  <si>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</si>
  <si>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</si>
  <si>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</si>
  <si>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</si>
  <si>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</si>
  <si>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</si>
  <si>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</si>
  <si>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</si>
  <si>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</si>
  <si>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</si>
  <si>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</si>
  <si>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</si>
  <si>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</si>
  <si>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</si>
  <si>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</si>
  <si>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</si>
  <si>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</si>
  <si>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</si>
  <si>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</si>
  <si>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</si>
  <si>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</si>
  <si>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</si>
  <si>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</si>
  <si>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</si>
  <si>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</si>
  <si>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</si>
  <si>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</si>
  <si>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</si>
  <si>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</si>
  <si>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</si>
  <si>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</si>
  <si>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</si>
  <si>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</si>
  <si>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</si>
  <si>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</si>
  <si>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</si>
  <si>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</si>
  <si>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</si>
  <si>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</si>
  <si>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</si>
  <si>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</si>
  <si>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</si>
  <si>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</si>
  <si>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</si>
  <si>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</si>
  <si>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</si>
  <si>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</si>
  <si>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</si>
  <si>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</si>
  <si>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</si>
  <si>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</si>
  <si>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</si>
  <si>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</si>
  <si>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</si>
  <si>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</si>
  <si>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</si>
  <si>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</si>
  <si>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</si>
  <si>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</si>
  <si>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</si>
  <si>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</si>
  <si>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</si>
  <si>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</si>
  <si>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</si>
  <si>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</si>
  <si>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</si>
  <si>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</si>
  <si>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</si>
  <si>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</si>
  <si>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</si>
  <si>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</si>
  <si>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</si>
  <si>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</si>
  <si>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</si>
  <si>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</si>
  <si>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</si>
  <si>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</si>
  <si>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</si>
  <si>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</si>
  <si>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</si>
  <si>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</si>
  <si>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</si>
  <si>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</si>
  <si>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</si>
  <si>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</si>
  <si>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</si>
  <si>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</si>
  <si>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</si>
  <si>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</si>
  <si>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</si>
  <si>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</si>
  <si>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</si>
  <si>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</si>
  <si>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</si>
  <si>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</si>
  <si>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</si>
  <si>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</si>
  <si>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</si>
  <si>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</si>
  <si>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</si>
  <si>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</si>
  <si>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</si>
  <si>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</si>
  <si>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</si>
  <si>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</si>
  <si>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</si>
  <si>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</si>
  <si>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</si>
  <si>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</si>
  <si>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</si>
  <si>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</si>
  <si>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</si>
  <si>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</si>
  <si>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</si>
  <si>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</si>
  <si>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</si>
  <si>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</si>
  <si>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</si>
  <si>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</si>
  <si>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</si>
  <si>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</si>
  <si>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</si>
  <si>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</si>
  <si>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</si>
  <si>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</si>
  <si>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</si>
  <si>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</si>
  <si>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</si>
  <si>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</si>
  <si>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</si>
  <si>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</si>
  <si>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</si>
  <si>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</si>
  <si>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</si>
  <si>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</si>
  <si>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</si>
  <si>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</si>
  <si>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</si>
  <si>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</si>
  <si>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</si>
  <si>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</si>
  <si>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</si>
  <si>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</si>
  <si>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</si>
  <si>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</si>
  <si>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</si>
  <si>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</si>
  <si>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</si>
  <si>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</si>
  <si>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</si>
  <si>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</si>
  <si>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</si>
  <si>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</si>
  <si>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</si>
  <si>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</si>
  <si>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</si>
  <si>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</si>
  <si>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</si>
  <si>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</si>
  <si>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</si>
  <si>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</si>
  <si>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</si>
  <si>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</si>
  <si>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</si>
  <si>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</si>
  <si>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</si>
  <si>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</si>
  <si>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</si>
  <si>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</si>
  <si>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</si>
  <si>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</si>
  <si>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</si>
  <si>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</si>
  <si>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</si>
  <si>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</si>
  <si>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</si>
  <si>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</si>
  <si>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</si>
  <si>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</si>
  <si>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</si>
  <si>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</si>
  <si>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</si>
  <si>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</si>
  <si>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</si>
  <si>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</si>
  <si>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</si>
  <si>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</si>
  <si>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</si>
  <si>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</si>
  <si>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</si>
  <si>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</si>
  <si>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</si>
  <si>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</si>
  <si>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</si>
  <si>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</si>
  <si>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</si>
  <si>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</si>
  <si>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</si>
  <si>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</si>
  <si>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</si>
  <si>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</si>
  <si>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</si>
  <si>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</si>
  <si>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</si>
  <si>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</si>
  <si>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</si>
  <si>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</si>
  <si>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</si>
  <si>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</si>
  <si>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</si>
  <si>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</si>
  <si>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</si>
  <si>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</si>
  <si>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</si>
  <si>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</si>
  <si>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</si>
  <si>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</si>
  <si>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</si>
  <si>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</si>
  <si>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</si>
  <si>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</si>
  <si>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</si>
  <si>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</si>
  <si>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</si>
  <si>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</si>
  <si>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</si>
  <si>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</si>
  <si>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</si>
  <si>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</si>
  <si>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</si>
  <si>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</si>
  <si>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</si>
  <si>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</si>
  <si>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</si>
  <si>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</si>
  <si>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</si>
  <si>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</si>
  <si>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</si>
  <si>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</si>
  <si>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</si>
  <si>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</si>
  <si>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</si>
  <si>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</si>
  <si>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</si>
  <si>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</si>
  <si>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</si>
  <si>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</si>
  <si>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</si>
  <si>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</si>
  <si>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</si>
  <si>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</si>
  <si>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</si>
  <si>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</si>
  <si>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</si>
  <si>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</si>
  <si>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</si>
  <si>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</si>
  <si>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</si>
  <si>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</si>
  <si>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</si>
  <si>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</si>
  <si>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</si>
  <si>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</si>
  <si>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</si>
  <si>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</si>
  <si>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</si>
  <si>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</si>
  <si>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</si>
  <si>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</si>
  <si>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</si>
  <si>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</si>
  <si>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</si>
  <si>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</si>
  <si>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</si>
  <si>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</si>
  <si>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</si>
  <si>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</si>
  <si>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</si>
  <si>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</si>
  <si>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</si>
  <si>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</si>
  <si>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</si>
  <si>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</si>
  <si>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</si>
  <si>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</si>
  <si>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</si>
  <si>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</si>
  <si>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</si>
  <si>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</si>
  <si>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</si>
  <si>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</si>
  <si>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</si>
  <si>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</si>
  <si>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</si>
  <si>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</si>
  <si>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</si>
  <si>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</si>
  <si>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</si>
  <si>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</si>
  <si>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</si>
  <si>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</si>
  <si>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</si>
  <si>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</si>
  <si>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</si>
  <si>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</si>
  <si>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</si>
  <si>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</si>
  <si>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</si>
  <si>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</si>
  <si>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</si>
  <si>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</si>
  <si>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</si>
  <si>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</si>
  <si>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</si>
  <si>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</si>
  <si>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</si>
  <si>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</si>
  <si>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</si>
  <si>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</si>
  <si>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</si>
  <si>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</si>
  <si>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</si>
  <si>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</si>
  <si>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</si>
  <si>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</si>
  <si>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</si>
  <si>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</si>
  <si>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</si>
  <si>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</si>
  <si>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</si>
  <si>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</si>
  <si>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</si>
  <si>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</si>
  <si>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</si>
  <si>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</si>
  <si>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</si>
  <si>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</si>
  <si>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</si>
  <si>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</si>
  <si>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</si>
  <si>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</si>
  <si>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</si>
  <si>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</si>
  <si>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</si>
  <si>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</si>
  <si>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</si>
  <si>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</si>
  <si>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</si>
  <si>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</si>
  <si>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</si>
  <si>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</si>
  <si>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</si>
  <si>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</si>
  <si>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</si>
  <si>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</si>
  <si>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</si>
  <si>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</si>
  <si>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</si>
  <si>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</si>
  <si>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</si>
  <si>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</si>
  <si>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</si>
  <si>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</si>
  <si>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</si>
  <si>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</si>
  <si>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</si>
  <si>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</si>
  <si>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</si>
  <si>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</si>
  <si>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</si>
  <si>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</si>
  <si>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</si>
  <si>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</si>
  <si>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</si>
  <si>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</si>
  <si>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</si>
  <si>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</si>
  <si>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</si>
  <si>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</si>
  <si>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</si>
  <si>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</si>
  <si>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</si>
  <si>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</si>
  <si>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</si>
  <si>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</si>
  <si>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</si>
  <si>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</si>
  <si>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</si>
  <si>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</si>
  <si>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</si>
  <si>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</si>
  <si>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</si>
  <si>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</si>
  <si>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</si>
  <si>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</si>
  <si>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</si>
  <si>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</si>
  <si>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</si>
  <si>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</si>
  <si>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</si>
  <si>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</si>
  <si>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</si>
  <si>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</si>
  <si>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</si>
  <si>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</si>
  <si>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</si>
  <si>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</si>
  <si>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</si>
  <si>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</si>
  <si>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</si>
  <si>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</si>
  <si>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</si>
  <si>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</si>
  <si>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</si>
  <si>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</si>
  <si>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</si>
  <si>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</si>
  <si>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</si>
  <si>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</si>
  <si>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</si>
  <si>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</si>
  <si>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</si>
  <si>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</si>
  <si>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</si>
  <si>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</si>
  <si>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</si>
  <si>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</si>
  <si>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</si>
  <si>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</si>
  <si>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</si>
  <si>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</si>
  <si>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</si>
  <si>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</si>
  <si>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</si>
  <si>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</si>
  <si>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</si>
  <si>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</si>
  <si>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</si>
  <si>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</si>
  <si>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</si>
  <si>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</si>
  <si>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</si>
  <si>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</si>
  <si>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</si>
  <si>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</si>
  <si>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</si>
  <si>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</si>
  <si>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</si>
  <si>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</si>
  <si>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</si>
  <si>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</si>
  <si>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</si>
  <si>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</si>
  <si>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</si>
  <si>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</si>
  <si>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</si>
  <si>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</si>
  <si>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</si>
  <si>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</si>
  <si>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</si>
  <si>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</si>
  <si>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</si>
  <si>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</si>
  <si>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</si>
  <si>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</si>
  <si>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</si>
  <si>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</si>
  <si>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</si>
  <si>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</si>
  <si>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</si>
  <si>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</si>
  <si>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</si>
  <si>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</si>
  <si>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</si>
  <si>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</si>
  <si>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</si>
  <si>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</si>
  <si>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</si>
  <si>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</si>
  <si>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</si>
  <si>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</si>
  <si>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</si>
  <si>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</si>
  <si>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</si>
  <si>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</si>
  <si>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</si>
  <si>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</si>
  <si>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</si>
  <si>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</si>
  <si>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</si>
  <si>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</si>
  <si>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</si>
  <si>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</si>
  <si>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</si>
  <si>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</si>
  <si>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</si>
  <si>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</si>
  <si>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</si>
  <si>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</si>
  <si>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</si>
  <si>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</si>
  <si>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</si>
  <si>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</si>
  <si>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</si>
  <si>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</si>
  <si>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</si>
  <si>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</si>
  <si>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</si>
  <si>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</si>
  <si>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</si>
  <si>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</si>
  <si>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</si>
  <si>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</si>
  <si>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</si>
  <si>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</si>
  <si>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</si>
  <si>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</si>
  <si>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</si>
  <si>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</si>
  <si>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</si>
  <si>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</si>
  <si>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</si>
  <si>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</si>
  <si>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</si>
  <si>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</si>
  <si>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</si>
  <si>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</si>
  <si>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</si>
  <si>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</si>
  <si>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</si>
  <si>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</si>
  <si>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</si>
  <si>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</si>
  <si>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</si>
  <si>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</si>
  <si>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</si>
  <si>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</si>
  <si>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</si>
  <si>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</si>
  <si>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</si>
  <si>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</si>
  <si>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</si>
  <si>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</si>
  <si>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</si>
  <si>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</si>
  <si>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</si>
  <si>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</si>
  <si>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</si>
  <si>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</si>
  <si>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</si>
  <si>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</si>
  <si>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</si>
  <si>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</si>
  <si>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</si>
  <si>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</si>
  <si>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</si>
  <si>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</si>
  <si>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</si>
  <si>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</si>
  <si>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</si>
  <si>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</si>
  <si>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</si>
  <si>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</si>
  <si>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</si>
  <si>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</si>
  <si>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</si>
  <si>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</si>
  <si>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</si>
  <si>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</si>
  <si>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</si>
  <si>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</si>
  <si>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</si>
  <si>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</si>
  <si>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</si>
  <si>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</si>
  <si>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</si>
  <si>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</si>
  <si>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</si>
  <si>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</si>
  <si>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</si>
  <si>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</si>
  <si>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</si>
  <si>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</si>
  <si>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</si>
  <si>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</si>
  <si>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</si>
  <si>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</si>
  <si>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</si>
  <si>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</si>
  <si>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</si>
  <si>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</si>
  <si>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</si>
  <si>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</si>
  <si>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</si>
  <si>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</si>
  <si>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</si>
  <si>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</si>
  <si>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</si>
  <si>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</si>
  <si>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</si>
  <si>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</si>
  <si>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</si>
  <si>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</si>
  <si>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</si>
  <si>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</si>
  <si>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</si>
  <si>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</si>
  <si>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</si>
  <si>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</si>
  <si>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</si>
  <si>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</si>
  <si>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</si>
  <si>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</si>
  <si>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</si>
  <si>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</si>
  <si>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</si>
  <si>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</si>
  <si>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</si>
  <si>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</si>
  <si>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</si>
  <si>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</si>
  <si>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</si>
  <si>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</si>
  <si>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</si>
  <si>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</si>
  <si>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</si>
  <si>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</si>
  <si>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</si>
  <si>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</si>
  <si>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</si>
  <si>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</si>
  <si>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</si>
  <si>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</si>
  <si>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</si>
  <si>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</si>
  <si>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</si>
  <si>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</si>
  <si>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</si>
  <si>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</si>
  <si>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</si>
  <si>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</si>
  <si>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</si>
  <si>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</si>
  <si>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</si>
  <si>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</si>
  <si>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</si>
  <si>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</si>
  <si>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</si>
  <si>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</si>
  <si>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</si>
  <si>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</si>
  <si>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</si>
  <si>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</si>
  <si>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</si>
  <si>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</si>
  <si>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</si>
  <si>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</si>
  <si>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</si>
  <si>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</si>
  <si>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</si>
  <si>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</si>
  <si>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</si>
  <si>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</si>
  <si>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</si>
  <si>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</si>
  <si>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</si>
  <si>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</si>
  <si>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</si>
  <si>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</si>
  <si>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</si>
  <si>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</si>
  <si>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</si>
  <si>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</si>
  <si>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</si>
  <si>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</si>
  <si>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</si>
  <si>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</si>
  <si>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</si>
  <si>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</si>
  <si>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</si>
  <si>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</si>
  <si>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</si>
  <si>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</si>
  <si>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</si>
  <si>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</si>
  <si>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</si>
  <si>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</si>
  <si>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</si>
  <si>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</si>
  <si>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</si>
  <si>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</si>
  <si>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</si>
  <si>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</si>
  <si>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</si>
  <si>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</si>
  <si>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</si>
  <si>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</si>
  <si>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</si>
  <si>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</si>
  <si>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</si>
  <si>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</si>
  <si>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</si>
  <si>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</si>
  <si>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</si>
  <si>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</si>
  <si>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</si>
  <si>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</si>
  <si>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</si>
  <si>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</si>
  <si>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</si>
  <si>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</si>
  <si>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</si>
  <si>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</si>
  <si>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</si>
  <si>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</si>
  <si>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</si>
  <si>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</si>
  <si>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</si>
  <si>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</si>
  <si>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</si>
  <si>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</si>
  <si>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</si>
  <si>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</si>
  <si>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</si>
  <si>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</si>
  <si>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</si>
  <si>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</si>
  <si>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</si>
  <si>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</si>
  <si>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</si>
  <si>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</si>
  <si>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</si>
  <si>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</si>
  <si>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</si>
  <si>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</si>
  <si>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</si>
  <si>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</si>
  <si>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</si>
  <si>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</si>
  <si>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</si>
  <si>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</si>
  <si>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</si>
  <si>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</si>
  <si>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</si>
  <si>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</si>
  <si>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</si>
  <si>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</si>
  <si>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</si>
  <si>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</si>
  <si>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</si>
  <si>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</si>
  <si>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</si>
  <si>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</si>
  <si>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</si>
  <si>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</si>
  <si>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</si>
  <si>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</si>
  <si>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</si>
  <si>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</si>
  <si>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</si>
  <si>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</si>
  <si>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</si>
  <si>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</si>
  <si>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</si>
  <si>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</si>
  <si>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</si>
  <si>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</si>
  <si>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</si>
  <si>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</si>
  <si>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</si>
  <si>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</si>
  <si>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</si>
  <si>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</si>
  <si>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</si>
  <si>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</si>
  <si>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</si>
  <si>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</si>
  <si>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</si>
  <si>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</si>
  <si>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</si>
  <si>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</si>
  <si>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</si>
  <si>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</si>
  <si>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</si>
  <si>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</si>
  <si>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</si>
  <si>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</si>
  <si>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</si>
  <si>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</si>
  <si>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</si>
  <si>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</si>
  <si>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</si>
  <si>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</si>
  <si>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</si>
  <si>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</si>
  <si>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</si>
  <si>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</si>
  <si>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</si>
  <si>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</si>
  <si>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</si>
  <si>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</si>
  <si>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</si>
  <si>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</si>
  <si>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</si>
  <si>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</si>
  <si>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</si>
  <si>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</si>
  <si>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</si>
  <si>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</si>
  <si>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</si>
  <si>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</si>
  <si>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</si>
  <si>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</si>
  <si>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</si>
  <si>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</si>
  <si>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</si>
  <si>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</si>
  <si>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</si>
  <si>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</si>
  <si>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</si>
  <si>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</si>
  <si>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</si>
  <si>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</si>
  <si>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</si>
  <si>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</si>
  <si>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</si>
  <si>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</si>
  <si>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</si>
  <si>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</si>
  <si>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</si>
  <si>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</si>
  <si>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</si>
  <si>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</si>
  <si>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</si>
  <si>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</si>
  <si>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</si>
  <si>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</si>
  <si>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</si>
  <si>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</si>
  <si>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</si>
  <si>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</si>
  <si>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</si>
  <si>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</si>
  <si>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</si>
  <si>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</si>
  <si>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</si>
  <si>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</si>
  <si>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</si>
  <si>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</si>
  <si>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</si>
  <si>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</si>
  <si>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</si>
  <si>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</si>
  <si>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</si>
  <si>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</si>
  <si>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</si>
  <si>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</si>
  <si>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</si>
  <si>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</si>
  <si>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</si>
  <si>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</si>
  <si>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</si>
  <si>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</si>
  <si>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</si>
  <si>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</si>
  <si>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</si>
  <si>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</si>
  <si>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</si>
  <si>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</si>
  <si>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</si>
  <si>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</si>
  <si>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</si>
  <si>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</si>
  <si>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</si>
  <si>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</si>
  <si>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</si>
  <si>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</si>
  <si>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</si>
  <si>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</si>
  <si>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</si>
  <si>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</si>
  <si>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</si>
  <si>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</si>
  <si>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</si>
  <si>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</si>
  <si>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</si>
  <si>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</si>
  <si>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</si>
  <si>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</si>
  <si>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</si>
  <si>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</si>
  <si>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</si>
  <si>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</si>
  <si>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</si>
  <si>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</si>
  <si>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</si>
  <si>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</si>
  <si>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</si>
  <si>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</si>
  <si>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</si>
  <si>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</si>
  <si>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</si>
  <si>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</si>
  <si>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</si>
  <si>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</si>
  <si>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</si>
  <si>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</si>
  <si>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</si>
  <si>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</si>
  <si>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</si>
  <si>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</si>
  <si>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</si>
  <si>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</si>
  <si>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</si>
  <si>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</si>
  <si>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</si>
  <si>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</si>
  <si>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</si>
  <si>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</si>
  <si>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</si>
  <si>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</si>
  <si>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</si>
  <si>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</si>
  <si>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</si>
  <si>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</si>
  <si>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</si>
  <si>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</si>
  <si>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</si>
  <si>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</si>
  <si>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</si>
  <si>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</si>
  <si>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</si>
  <si>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</si>
  <si>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</si>
  <si>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</si>
  <si>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</si>
  <si>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</si>
  <si>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</si>
  <si>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</si>
  <si>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</si>
  <si>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</si>
  <si>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</si>
  <si>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</si>
  <si>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</si>
  <si>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</si>
  <si>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</si>
  <si>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</si>
  <si>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</si>
  <si>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</si>
  <si>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</si>
  <si>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</si>
  <si>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</si>
  <si>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</si>
  <si>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</si>
  <si>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</si>
  <si>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</si>
  <si>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</si>
  <si>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</si>
  <si>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</si>
  <si>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</si>
  <si>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</si>
  <si>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</si>
  <si>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</si>
  <si>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</si>
  <si>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</si>
  <si>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</si>
  <si>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</si>
  <si>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</si>
  <si>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</si>
  <si>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</si>
  <si>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</si>
  <si>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</si>
  <si>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</si>
  <si>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</si>
  <si>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</si>
  <si>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</si>
  <si>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</si>
  <si>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</si>
  <si>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</si>
  <si>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</si>
  <si>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</si>
  <si>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</si>
  <si>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</si>
  <si>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</si>
  <si>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</si>
  <si>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</si>
  <si>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</si>
  <si>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</si>
  <si>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</si>
  <si>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</si>
  <si>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</si>
  <si>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</si>
  <si>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</si>
  <si>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</si>
  <si>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</si>
  <si>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</si>
  <si>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</si>
  <si>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</si>
  <si>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</si>
  <si>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</si>
  <si>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</si>
  <si>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</si>
  <si>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</si>
  <si>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</si>
  <si>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</si>
  <si>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</si>
  <si>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</si>
  <si>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</si>
  <si>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</si>
  <si>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</si>
  <si>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</si>
  <si>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</si>
  <si>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</si>
  <si>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</si>
  <si>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</si>
  <si>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</si>
  <si>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</si>
  <si>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</si>
  <si>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</si>
  <si>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</si>
  <si>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</si>
  <si>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</si>
  <si>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</si>
  <si>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</si>
  <si>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</si>
  <si>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</si>
  <si>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</si>
  <si>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</si>
  <si>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</si>
  <si>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</si>
  <si>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</si>
  <si>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</si>
  <si>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</si>
  <si>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</si>
  <si>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</si>
  <si>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</si>
  <si>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</si>
  <si>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</si>
  <si>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</si>
  <si>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</si>
  <si>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</si>
  <si>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</si>
  <si>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</si>
  <si>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</si>
  <si>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</si>
  <si>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</si>
  <si>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</si>
  <si>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</si>
  <si>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</si>
  <si>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</si>
  <si>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</si>
  <si>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</si>
  <si>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</si>
  <si>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</si>
  <si>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</si>
  <si>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</si>
  <si>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</si>
  <si>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</si>
  <si>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</si>
  <si>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</si>
  <si>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</si>
  <si>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</si>
  <si>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</si>
  <si>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</si>
  <si>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</si>
  <si>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</si>
  <si>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</si>
  <si>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</si>
  <si>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</si>
  <si>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</si>
  <si>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</si>
  <si>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</si>
  <si>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</si>
  <si>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</si>
  <si>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</si>
  <si>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</si>
  <si>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</si>
  <si>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</si>
  <si>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</si>
  <si>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</si>
  <si>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</si>
  <si>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</si>
  <si>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</si>
  <si>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</si>
  <si>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</si>
  <si>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</si>
  <si>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</si>
  <si>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</si>
  <si>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</si>
  <si>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</si>
  <si>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</si>
  <si>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</si>
  <si>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</si>
  <si>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</si>
  <si>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</si>
  <si>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</si>
  <si>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</si>
  <si>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</si>
  <si>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</si>
  <si>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</si>
  <si>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</si>
  <si>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</si>
  <si>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</si>
  <si>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</si>
  <si>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</si>
  <si>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</si>
  <si>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</si>
  <si>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</si>
  <si>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</si>
  <si>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</si>
  <si>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</si>
  <si>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</si>
  <si>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</si>
  <si>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</si>
  <si>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</si>
  <si>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</si>
  <si>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</si>
  <si>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</si>
  <si>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</si>
  <si>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</si>
  <si>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</si>
  <si>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</si>
  <si>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</si>
  <si>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</si>
  <si>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</si>
  <si>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</si>
  <si>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</si>
  <si>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</si>
  <si>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</si>
  <si>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</si>
  <si>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</si>
  <si>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</si>
  <si>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</si>
  <si>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</si>
  <si>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</si>
  <si>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</si>
  <si>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</si>
  <si>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</si>
  <si>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</si>
  <si>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</si>
  <si>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</si>
  <si>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</si>
  <si>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</si>
  <si>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</si>
  <si>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</si>
  <si>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</si>
  <si>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</si>
  <si>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</si>
  <si>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</si>
  <si>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</si>
  <si>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</si>
  <si>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</si>
  <si>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</si>
  <si>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</si>
  <si>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</si>
  <si>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</si>
  <si>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</si>
  <si>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</si>
  <si>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</si>
  <si>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</si>
  <si>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</si>
  <si>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</si>
  <si>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</si>
  <si>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</si>
  <si>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</si>
  <si>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</si>
  <si>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</si>
  <si>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</si>
  <si>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</si>
  <si>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</si>
  <si>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</si>
  <si>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</si>
  <si>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</si>
  <si>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</si>
  <si>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</si>
  <si>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</si>
  <si>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</si>
  <si>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</si>
  <si>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</si>
  <si>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</si>
  <si>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</si>
  <si>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</si>
  <si>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</si>
  <si>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</si>
  <si>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</si>
  <si>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</si>
  <si>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</si>
  <si>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</si>
  <si>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</si>
  <si>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</si>
  <si>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</si>
  <si>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</si>
  <si>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</si>
  <si>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</si>
  <si>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</si>
  <si>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</si>
  <si>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</si>
  <si>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</si>
  <si>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</si>
  <si>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</si>
  <si>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</si>
  <si>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</si>
  <si>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</si>
  <si>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</si>
  <si>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</si>
  <si>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</si>
  <si>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</si>
  <si>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</si>
  <si>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</si>
  <si>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</si>
  <si>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</si>
  <si>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</si>
  <si>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</si>
  <si>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</si>
  <si>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</si>
  <si>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</si>
  <si>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</si>
  <si>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</si>
  <si>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</si>
  <si>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</si>
  <si>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</si>
  <si>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</si>
  <si>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</si>
  <si>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</si>
  <si>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</si>
  <si>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</si>
  <si>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</si>
  <si>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</si>
  <si>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</si>
  <si>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</si>
  <si>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</si>
  <si>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</si>
  <si>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</si>
  <si>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</si>
  <si>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</si>
  <si>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</si>
  <si>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</si>
  <si>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</si>
  <si>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</si>
  <si>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</si>
  <si>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</si>
  <si>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</si>
  <si>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</si>
  <si>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</si>
  <si>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</si>
  <si>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</si>
  <si>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</si>
  <si>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</si>
  <si>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</si>
  <si>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</si>
  <si>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</si>
  <si>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</si>
  <si>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</si>
  <si>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</si>
  <si>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</si>
  <si>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</si>
  <si>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</si>
  <si>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</si>
  <si>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</si>
  <si>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</si>
  <si>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</si>
  <si>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</si>
  <si>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</si>
  <si>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</si>
  <si>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</si>
  <si>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</si>
  <si>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</si>
  <si>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</si>
  <si>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</si>
  <si>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</si>
  <si>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</si>
  <si>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</si>
  <si>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</si>
  <si>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</si>
  <si>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</si>
  <si>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</si>
  <si>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</si>
  <si>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</si>
  <si>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</si>
  <si>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</si>
  <si>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</si>
  <si>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</si>
  <si>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</si>
  <si>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</si>
  <si>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</si>
  <si>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</si>
  <si>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</si>
  <si>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</si>
  <si>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</si>
  <si>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</si>
  <si>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</si>
  <si>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</si>
  <si>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</si>
  <si>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</si>
  <si>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</si>
  <si>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</si>
  <si>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</si>
  <si>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</si>
  <si>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</si>
  <si>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</si>
  <si>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</si>
  <si>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</si>
  <si>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</si>
  <si>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</si>
  <si>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</si>
  <si>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</si>
  <si>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</si>
  <si>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</si>
  <si>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</si>
  <si>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</si>
  <si>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</si>
  <si>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</si>
  <si>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</si>
  <si>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</si>
  <si>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</si>
  <si>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</si>
  <si>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</si>
  <si>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</si>
  <si>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</si>
  <si>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</si>
  <si>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</si>
  <si>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</si>
  <si>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</si>
  <si>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</si>
  <si>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</si>
  <si>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</si>
  <si>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</si>
  <si>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</si>
  <si>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</si>
  <si>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</si>
  <si>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</si>
  <si>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</si>
  <si>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</si>
  <si>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</si>
  <si>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</si>
  <si>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</si>
  <si>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</si>
  <si>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</si>
  <si>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</si>
  <si>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</si>
  <si>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</si>
  <si>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</si>
  <si>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</si>
  <si>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</si>
  <si>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</si>
  <si>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</si>
  <si>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</si>
  <si>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</si>
  <si>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</si>
  <si>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</si>
  <si>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</si>
  <si>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</si>
  <si>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</si>
  <si>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</si>
  <si>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</si>
  <si>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</si>
  <si>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</si>
  <si>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</si>
  <si>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</si>
  <si>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</si>
  <si>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</si>
  <si>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</si>
  <si>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</si>
  <si>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</si>
  <si>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</si>
  <si>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</si>
  <si>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</si>
  <si>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</si>
  <si>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</si>
  <si>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</si>
  <si>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</si>
  <si>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</si>
  <si>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</si>
  <si>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</si>
  <si>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</si>
  <si>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</si>
  <si>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</si>
  <si>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</si>
  <si>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</si>
  <si>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</si>
  <si>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</si>
  <si>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</si>
  <si>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</si>
  <si>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</si>
  <si>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</si>
  <si>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</si>
  <si>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</si>
  <si>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</si>
  <si>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</si>
  <si>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</si>
  <si>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</si>
  <si>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</si>
  <si>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</si>
  <si>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</si>
  <si>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</si>
  <si>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</si>
  <si>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</si>
  <si>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</si>
  <si>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</si>
  <si>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</si>
  <si>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</si>
  <si>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</si>
  <si>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</si>
  <si>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</si>
  <si>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</si>
  <si>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</si>
  <si>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</si>
  <si>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</si>
  <si>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</si>
  <si>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</si>
  <si>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</si>
  <si>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</si>
  <si>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</si>
  <si>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</si>
  <si>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</si>
  <si>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</si>
  <si>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</si>
  <si>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</si>
  <si>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</si>
  <si>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</si>
  <si>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</si>
  <si>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</si>
  <si>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</si>
  <si>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</si>
  <si>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</si>
  <si>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</si>
  <si>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</si>
  <si>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</si>
  <si>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</si>
  <si>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</si>
  <si>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</si>
  <si>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</si>
  <si>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</si>
  <si>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</si>
  <si>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</si>
  <si>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</si>
  <si>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</si>
  <si>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</si>
  <si>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</si>
  <si>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</si>
  <si>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</si>
  <si>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</si>
  <si>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</si>
  <si>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</si>
  <si>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</si>
  <si>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</si>
  <si>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</si>
  <si>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</si>
  <si>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</si>
  <si>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</si>
  <si>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</si>
  <si>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</si>
  <si>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</si>
  <si>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</si>
  <si>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</si>
  <si>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</si>
  <si>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</si>
  <si>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</si>
  <si>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</si>
  <si>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</si>
  <si>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</si>
  <si>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</si>
  <si>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</si>
  <si>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</si>
  <si>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</si>
  <si>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</si>
  <si>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</si>
  <si>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</si>
  <si>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</si>
  <si>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</si>
  <si>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</si>
  <si>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</si>
  <si>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</si>
  <si>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</si>
  <si>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</si>
  <si>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</si>
  <si>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</si>
  <si>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</si>
  <si>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</si>
  <si>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</si>
  <si>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</si>
  <si>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</si>
  <si>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</si>
  <si>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</si>
  <si>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</si>
  <si>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</si>
  <si>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</si>
  <si>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</si>
  <si>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</si>
  <si>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</si>
  <si>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</si>
  <si>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</si>
  <si>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</si>
  <si>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</si>
  <si>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</si>
  <si>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</si>
  <si>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</si>
  <si>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</si>
  <si>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</si>
  <si>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</si>
  <si>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</si>
  <si>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</si>
  <si>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</si>
  <si>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</si>
  <si>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</si>
  <si>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</si>
  <si>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</si>
  <si>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</si>
  <si>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</si>
  <si>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</si>
  <si>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</si>
  <si>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</si>
  <si>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</si>
  <si>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</si>
  <si>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</si>
  <si>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</si>
  <si>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</si>
  <si>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</si>
  <si>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</si>
  <si>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</si>
  <si>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</si>
  <si>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</si>
  <si>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</si>
  <si>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</si>
  <si>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</si>
  <si>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</si>
  <si>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</si>
  <si>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</si>
  <si>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</si>
  <si>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</si>
  <si>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</si>
  <si>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</si>
  <si>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</si>
  <si>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</si>
  <si>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</si>
  <si>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</si>
  <si>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</si>
  <si>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</si>
  <si>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</si>
  <si>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</si>
  <si>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</si>
  <si>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</si>
  <si>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</si>
  <si>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</si>
  <si>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</si>
  <si>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</si>
  <si>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</si>
  <si>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</si>
  <si>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</si>
  <si>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</si>
  <si>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</si>
  <si>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</si>
  <si>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</si>
  <si>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</si>
  <si>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</si>
  <si>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</si>
  <si>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</si>
  <si>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</si>
  <si>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</si>
  <si>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</si>
  <si>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</si>
  <si>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</si>
  <si>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</si>
  <si>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</si>
  <si>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</si>
  <si>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</si>
  <si>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</si>
  <si>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</si>
  <si>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</si>
  <si>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</si>
  <si>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</si>
  <si>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</si>
  <si>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</si>
  <si>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</si>
  <si>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</si>
  <si>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</si>
  <si>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</si>
  <si>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</si>
  <si>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</si>
  <si>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</si>
  <si>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</si>
  <si>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</si>
  <si>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</si>
  <si>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</si>
  <si>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</si>
  <si>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</si>
  <si>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</si>
  <si>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</si>
  <si>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</si>
  <si>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</si>
  <si>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</si>
  <si>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</si>
  <si>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</si>
  <si>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</si>
  <si>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</si>
  <si>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</si>
  <si>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</si>
  <si>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</si>
  <si>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</si>
  <si>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</si>
  <si>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</si>
  <si>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</si>
  <si>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</si>
  <si>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</si>
  <si>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</si>
  <si>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</si>
  <si>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</si>
  <si>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</si>
  <si>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</si>
  <si>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</si>
  <si>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</si>
  <si>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</si>
  <si>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</si>
  <si>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</si>
  <si>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</si>
  <si>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</si>
  <si>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</si>
  <si>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</si>
  <si>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</si>
  <si>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</si>
  <si>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</si>
  <si>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</si>
  <si>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</si>
  <si>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</si>
  <si>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</si>
  <si>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</si>
  <si>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</si>
  <si>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</si>
  <si>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</si>
  <si>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</si>
  <si>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</si>
  <si>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</si>
  <si>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</si>
  <si>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</si>
  <si>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</si>
  <si>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</si>
  <si>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</si>
  <si>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</si>
  <si>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</si>
  <si>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</si>
  <si>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</si>
  <si>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</si>
  <si>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</si>
  <si>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</si>
  <si>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</si>
  <si>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</si>
  <si>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</si>
  <si>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</si>
  <si>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</si>
  <si>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</si>
  <si>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</si>
  <si>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</si>
  <si>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</si>
  <si>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</si>
  <si>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</si>
  <si>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</si>
  <si>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</si>
  <si>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</si>
  <si>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</si>
  <si>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</si>
  <si>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</si>
  <si>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</si>
  <si>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</si>
  <si>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</si>
  <si>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</si>
  <si>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</si>
  <si>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</si>
  <si>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</si>
  <si>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</si>
  <si>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</si>
  <si>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</si>
  <si>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</si>
  <si>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</si>
  <si>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</si>
  <si>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</si>
  <si>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</si>
  <si>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</si>
  <si>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</si>
  <si>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</si>
  <si>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</si>
  <si>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</si>
  <si>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</si>
  <si>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</si>
  <si>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</si>
  <si>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</si>
  <si>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</si>
  <si>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</si>
  <si>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</si>
  <si>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</si>
  <si>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</si>
  <si>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</si>
  <si>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</si>
  <si>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</si>
  <si>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</si>
  <si>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</si>
  <si>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</si>
  <si>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</si>
  <si>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</si>
  <si>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</si>
  <si>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</si>
  <si>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</si>
  <si>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</si>
  <si>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</si>
  <si>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</si>
  <si>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</si>
  <si>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</si>
  <si>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</si>
  <si>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</si>
  <si>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</si>
  <si>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</si>
  <si>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</si>
  <si>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</si>
  <si>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</si>
  <si>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</si>
  <si>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</si>
  <si>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</si>
  <si>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</si>
  <si>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</si>
  <si>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</si>
  <si>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</si>
  <si>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</si>
  <si>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</si>
  <si>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</si>
  <si>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</si>
  <si>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</si>
  <si>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</si>
  <si>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</si>
  <si>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</si>
  <si>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</si>
  <si>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</si>
  <si>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</si>
  <si>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</si>
  <si>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</si>
  <si>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</si>
  <si>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</si>
  <si>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</si>
  <si>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</si>
  <si>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</si>
  <si>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</si>
  <si>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</si>
  <si>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</si>
  <si>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</si>
  <si>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</si>
  <si>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</si>
  <si>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</si>
  <si>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</si>
  <si>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</si>
  <si>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</si>
  <si>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</si>
  <si>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</si>
  <si>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</si>
  <si>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</si>
  <si>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</si>
  <si>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</si>
  <si>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</si>
  <si>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</si>
  <si>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</si>
  <si>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</si>
  <si>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</si>
  <si>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</si>
  <si>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</si>
  <si>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</si>
  <si>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</si>
  <si>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</si>
  <si>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</si>
  <si>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</si>
  <si>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</si>
  <si>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</si>
  <si>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</si>
  <si>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</si>
  <si>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</si>
  <si>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</si>
  <si>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</si>
  <si>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</si>
  <si>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</si>
  <si>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</si>
  <si>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</si>
  <si>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</si>
  <si>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</si>
  <si>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</si>
  <si>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</si>
  <si>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</si>
  <si>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</si>
  <si>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</si>
  <si>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</si>
  <si>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</si>
  <si>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</si>
  <si>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</si>
  <si>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</si>
  <si>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</si>
  <si>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</si>
  <si>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</si>
  <si>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</si>
  <si>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</si>
  <si>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</si>
  <si>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</si>
  <si>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</si>
  <si>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</si>
  <si>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</si>
  <si>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</si>
  <si>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</si>
  <si>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</si>
  <si>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</si>
  <si>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</si>
  <si>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</si>
  <si>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</si>
  <si>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</si>
  <si>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</si>
  <si>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</si>
  <si>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</si>
  <si>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</si>
  <si>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</si>
  <si>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</si>
  <si>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</si>
  <si>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</si>
  <si>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</si>
  <si>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</si>
  <si>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</si>
  <si>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</si>
  <si>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</si>
  <si>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</si>
  <si>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</si>
  <si>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</si>
  <si>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</si>
  <si>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</si>
  <si>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</si>
  <si>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</si>
  <si>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</si>
  <si>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</si>
  <si>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</si>
  <si>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</si>
  <si>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</si>
  <si>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</si>
  <si>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</si>
  <si>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</si>
  <si>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</si>
  <si>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</si>
  <si>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</si>
  <si>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</si>
  <si>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</si>
  <si>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</si>
  <si>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</si>
  <si>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</si>
  <si>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</si>
  <si>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</si>
  <si>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</si>
  <si>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</si>
  <si>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</si>
  <si>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</si>
  <si>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</si>
  <si>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</si>
  <si>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</si>
  <si>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</si>
  <si>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</si>
  <si>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</si>
  <si>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</si>
  <si>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</si>
  <si>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</si>
  <si>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</si>
  <si>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</si>
  <si>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</si>
  <si>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</si>
  <si>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</si>
  <si>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</si>
  <si>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</si>
  <si>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</si>
  <si>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</si>
  <si>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</si>
  <si>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</si>
  <si>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</si>
  <si>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</si>
  <si>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</si>
  <si>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</si>
  <si>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</si>
  <si>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</si>
  <si>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</si>
  <si>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</si>
  <si>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</si>
  <si>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</si>
  <si>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</si>
  <si>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</si>
  <si>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</si>
  <si>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</si>
  <si>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</si>
  <si>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</si>
  <si>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</si>
  <si>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</si>
  <si>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</si>
  <si>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</si>
  <si>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</si>
  <si>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</si>
  <si>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</si>
  <si>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</si>
  <si>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</si>
  <si>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</si>
  <si>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</si>
  <si>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</si>
  <si>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</si>
  <si>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</si>
  <si>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</si>
  <si>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</si>
  <si>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</si>
  <si>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</si>
  <si>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</si>
  <si>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</si>
  <si>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</si>
  <si>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</si>
  <si>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</si>
  <si>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</si>
  <si>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</si>
  <si>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</si>
  <si>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</si>
  <si>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</si>
  <si>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</si>
  <si>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</si>
  <si>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</si>
  <si>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</si>
  <si>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</si>
  <si>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</si>
  <si>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</si>
  <si>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</si>
  <si>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</si>
  <si>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</si>
  <si>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</si>
  <si>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</si>
  <si>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</si>
  <si>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</si>
  <si>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</si>
  <si>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</si>
  <si>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</si>
  <si>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</si>
  <si>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</si>
  <si>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</si>
  <si>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</si>
  <si>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</si>
  <si>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</si>
  <si>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</si>
  <si>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</si>
  <si>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</si>
  <si>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</si>
  <si>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</si>
  <si>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</si>
  <si>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</si>
  <si>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</si>
  <si>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</si>
  <si>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</si>
  <si>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</si>
  <si>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</si>
  <si>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</si>
  <si>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</si>
  <si>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</si>
  <si>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</si>
  <si>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</si>
  <si>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</si>
  <si>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</si>
  <si>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</si>
  <si>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</si>
  <si>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</si>
  <si>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</si>
  <si>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</si>
  <si>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</si>
  <si>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</si>
  <si>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</si>
  <si>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</si>
  <si>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</si>
  <si>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</si>
  <si>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</si>
  <si>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</si>
  <si>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</si>
  <si>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</si>
  <si>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</si>
  <si>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</si>
  <si>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</si>
  <si>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</si>
  <si>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</si>
  <si>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</si>
  <si>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</si>
  <si>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</si>
  <si>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</si>
  <si>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</si>
  <si>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</si>
  <si>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</si>
  <si>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</si>
  <si>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</si>
  <si>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</si>
  <si>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</si>
  <si>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</si>
  <si>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</si>
  <si>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</si>
  <si>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</si>
  <si>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</si>
  <si>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</si>
  <si>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</si>
  <si>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</si>
  <si>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</si>
  <si>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</si>
  <si>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</si>
  <si>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</si>
  <si>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</si>
  <si>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</si>
  <si>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</si>
  <si>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</si>
  <si>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</si>
  <si>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</si>
  <si>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</si>
  <si>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</si>
  <si>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</si>
  <si>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</si>
  <si>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</si>
  <si>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</si>
  <si>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</si>
  <si>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</si>
  <si>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</si>
  <si>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</si>
  <si>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</si>
  <si>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</si>
  <si>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</si>
  <si>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</si>
  <si>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</si>
  <si>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</si>
  <si>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</si>
  <si>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</si>
  <si>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</si>
  <si>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</si>
  <si>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</si>
  <si>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</si>
  <si>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</si>
  <si>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</si>
  <si>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</si>
  <si>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</si>
  <si>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</si>
  <si>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</si>
  <si>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</si>
  <si>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</si>
  <si>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</si>
  <si>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</si>
  <si>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</si>
  <si>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</si>
  <si>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</si>
  <si>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</si>
  <si>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</si>
  <si>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</si>
  <si>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</si>
  <si>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</si>
  <si>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</si>
  <si>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</si>
  <si>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</si>
  <si>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</si>
  <si>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</si>
  <si>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</si>
  <si>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</si>
  <si>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</si>
  <si>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</si>
  <si>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</si>
  <si>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</si>
  <si>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</si>
  <si>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</si>
  <si>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</si>
  <si>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</si>
  <si>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</si>
  <si>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</si>
  <si>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</si>
  <si>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</si>
  <si>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</si>
  <si>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</si>
  <si>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</si>
  <si>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</si>
  <si>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</si>
  <si>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</si>
  <si>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</si>
  <si>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</si>
  <si>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</si>
  <si>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</si>
  <si>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</si>
  <si>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</si>
  <si>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</si>
  <si>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</si>
  <si>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</si>
  <si>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</si>
  <si>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</si>
  <si>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</si>
  <si>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</si>
  <si>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</si>
  <si>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</si>
  <si>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</si>
  <si>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</si>
  <si>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</si>
  <si>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</si>
  <si>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</si>
  <si>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</si>
  <si>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</si>
  <si>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</si>
  <si>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</si>
  <si>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</si>
  <si>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</si>
  <si>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</si>
  <si>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</si>
  <si>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</si>
  <si>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</si>
  <si>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</si>
  <si>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</si>
  <si>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</si>
  <si>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</si>
  <si>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</si>
  <si>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</si>
  <si>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</si>
  <si>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</si>
  <si>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</si>
  <si>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</si>
  <si>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</si>
  <si>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</si>
  <si>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</si>
  <si>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</si>
  <si>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</si>
  <si>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</si>
  <si>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</si>
  <si>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</si>
  <si>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</si>
  <si>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</si>
  <si>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</si>
  <si>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</si>
  <si>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</si>
  <si>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</si>
  <si>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</si>
  <si>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</si>
  <si>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</si>
  <si>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</si>
  <si>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</si>
  <si>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</si>
  <si>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</si>
  <si>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</si>
  <si>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</si>
  <si>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</si>
  <si>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</si>
  <si>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</si>
  <si>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</si>
  <si>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</si>
  <si>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</si>
  <si>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</si>
  <si>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</si>
  <si>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</si>
  <si>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</si>
  <si>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</si>
  <si>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</si>
  <si>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</si>
  <si>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</si>
  <si>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</si>
  <si>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</si>
  <si>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</si>
  <si>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</si>
  <si>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</si>
  <si>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</si>
  <si>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</si>
  <si>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</si>
  <si>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</si>
  <si>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</si>
  <si>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</si>
  <si>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</si>
  <si>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</si>
  <si>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</si>
  <si>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</si>
  <si>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</si>
  <si>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</si>
  <si>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</si>
  <si>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</si>
  <si>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</si>
  <si>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</si>
  <si>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</si>
  <si>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</si>
  <si>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</si>
  <si>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</si>
  <si>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</si>
  <si>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</si>
  <si>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</si>
  <si>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</si>
  <si>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</si>
  <si>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</si>
  <si>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</si>
  <si>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</si>
  <si>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</si>
  <si>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</si>
  <si>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</si>
  <si>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</si>
  <si>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</si>
  <si>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</si>
  <si>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</si>
  <si>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</si>
  <si>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</si>
  <si>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</si>
  <si>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</si>
  <si>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</si>
  <si>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</si>
  <si>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</si>
  <si>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</si>
  <si>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</si>
  <si>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</si>
  <si>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</si>
  <si>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</si>
  <si>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</si>
  <si>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</si>
  <si>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</si>
  <si>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</si>
  <si>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</si>
  <si>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</si>
  <si>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</si>
  <si>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</si>
  <si>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</si>
  <si>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</si>
  <si>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</si>
  <si>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</si>
  <si>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</si>
  <si>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</si>
  <si>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</si>
  <si>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</si>
  <si>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</si>
  <si>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</si>
  <si>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</si>
  <si>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</si>
  <si>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</si>
  <si>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</si>
  <si>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</si>
  <si>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</si>
  <si>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</si>
  <si>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</si>
  <si>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</si>
  <si>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</si>
  <si>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</si>
  <si>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</si>
  <si>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</si>
  <si>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</si>
  <si>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</si>
  <si>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</si>
  <si>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</si>
  <si>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</si>
  <si>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</si>
  <si>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</si>
  <si>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</si>
  <si>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</si>
  <si>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</si>
  <si>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</si>
  <si>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</si>
  <si>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</si>
  <si>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</si>
  <si>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</si>
  <si>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</si>
  <si>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</si>
  <si>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</si>
  <si>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</si>
  <si>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</si>
  <si>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</si>
  <si>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</si>
  <si>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</si>
  <si>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</si>
  <si>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</si>
  <si>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</si>
  <si>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</si>
  <si>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</si>
  <si>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</si>
  <si>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</si>
  <si>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</si>
  <si>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</si>
  <si>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</si>
  <si>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</si>
  <si>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</si>
  <si>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</si>
  <si>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</si>
  <si>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</si>
  <si>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</si>
  <si>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</si>
  <si>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</si>
  <si>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</si>
  <si>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</si>
  <si>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</si>
  <si>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</si>
  <si>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</si>
  <si>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</si>
  <si>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</si>
  <si>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</si>
  <si>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</si>
  <si>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</si>
  <si>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</si>
  <si>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</si>
  <si>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</si>
  <si>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</si>
  <si>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</si>
  <si>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</si>
  <si>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</si>
  <si>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</si>
  <si>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</si>
  <si>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</si>
  <si>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</si>
  <si>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</si>
  <si>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</si>
  <si>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</si>
  <si>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</si>
  <si>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</si>
  <si>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</si>
  <si>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</si>
  <si>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</si>
  <si>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</si>
  <si>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</si>
  <si>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</si>
  <si>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</si>
  <si>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</si>
  <si>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</si>
  <si>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</si>
  <si>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</si>
  <si>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</si>
  <si>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</si>
  <si>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</si>
  <si>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</si>
  <si>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</si>
  <si>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</si>
  <si>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</si>
  <si>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</si>
  <si>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</si>
  <si>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</si>
  <si>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</si>
  <si>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</si>
  <si>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</si>
  <si>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</si>
  <si>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</si>
  <si>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</si>
  <si>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</si>
  <si>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</si>
  <si>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</si>
  <si>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</si>
  <si>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</si>
  <si>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</si>
  <si>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</si>
  <si>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</si>
  <si>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</si>
  <si>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</si>
  <si>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</si>
  <si>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</si>
  <si>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</si>
  <si>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</si>
  <si>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</si>
  <si>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</si>
  <si>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</si>
  <si>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</si>
  <si>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</si>
  <si>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</si>
  <si>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</si>
  <si>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</si>
  <si>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</si>
  <si>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</si>
  <si>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</si>
  <si>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</si>
  <si>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</si>
  <si>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</si>
  <si>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</si>
  <si>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</si>
  <si>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</si>
  <si>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</si>
  <si>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</si>
  <si>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</si>
  <si>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</si>
  <si>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</si>
  <si>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</si>
  <si>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</si>
  <si>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</si>
  <si>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</si>
  <si>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</si>
  <si>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</si>
  <si>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</si>
  <si>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</si>
  <si>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</si>
  <si>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</si>
  <si>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</si>
  <si>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</si>
  <si>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</si>
  <si>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</si>
  <si>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</si>
  <si>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</si>
  <si>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</si>
  <si>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</si>
  <si>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</si>
  <si>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</si>
  <si>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</si>
  <si>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</si>
  <si>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</si>
  <si>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</si>
  <si>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</si>
  <si>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</si>
  <si>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</si>
  <si>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</si>
  <si>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</si>
  <si>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</si>
  <si>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</si>
  <si>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</si>
  <si>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</si>
  <si>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</si>
  <si>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</si>
  <si>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</si>
  <si>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</si>
  <si>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</si>
  <si>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</si>
  <si>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</si>
  <si>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</si>
  <si>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</si>
  <si>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</si>
  <si>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</si>
  <si>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</si>
  <si>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</si>
  <si>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</si>
  <si>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</si>
  <si>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</si>
  <si>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</si>
  <si>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</si>
  <si>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</si>
  <si>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</si>
  <si>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</si>
  <si>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</si>
  <si>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</si>
  <si>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</si>
  <si>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</si>
  <si>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</si>
  <si>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</si>
  <si>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</si>
  <si>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</si>
  <si>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</si>
  <si>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</si>
  <si>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</si>
  <si>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</si>
  <si>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</si>
  <si>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</si>
  <si>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</si>
  <si>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</si>
  <si>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</si>
  <si>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</si>
  <si>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</si>
  <si>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</si>
  <si>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</si>
  <si>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</si>
  <si>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</si>
  <si>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</si>
  <si>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</si>
  <si>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</si>
  <si>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</si>
  <si>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</si>
  <si>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</si>
  <si>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</si>
  <si>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</si>
  <si>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</si>
  <si>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</si>
  <si>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</si>
  <si>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</si>
  <si>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</si>
  <si>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</si>
  <si>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</si>
  <si>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</si>
  <si>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</si>
  <si>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</si>
  <si>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</si>
  <si>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</si>
  <si>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</si>
  <si>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</si>
  <si>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</si>
  <si>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</si>
  <si>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</si>
  <si>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</si>
  <si>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</si>
  <si>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</si>
  <si>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</si>
  <si>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</si>
  <si>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</si>
  <si>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</si>
  <si>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</si>
  <si>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</si>
  <si>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</si>
  <si>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</si>
  <si>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</si>
  <si>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</si>
  <si>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</si>
  <si>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</si>
  <si>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</si>
  <si>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</si>
  <si>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</si>
  <si>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</si>
  <si>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</si>
  <si>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</si>
  <si>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</si>
  <si>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</si>
  <si>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</si>
  <si>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</si>
  <si>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</si>
  <si>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</si>
  <si>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</si>
  <si>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</si>
  <si>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</si>
  <si>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</si>
  <si>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</si>
  <si>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</si>
  <si>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</si>
  <si>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</si>
  <si>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</si>
  <si>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</si>
  <si>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</si>
  <si>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</si>
  <si>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</si>
  <si>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</si>
  <si>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</si>
  <si>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</si>
  <si>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</si>
  <si>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</si>
  <si>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</si>
  <si>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</si>
  <si>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</si>
  <si>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</si>
  <si>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</si>
  <si>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</si>
  <si>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</si>
  <si>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</si>
  <si>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</si>
  <si>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</si>
  <si>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</si>
  <si>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</si>
  <si>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</si>
  <si>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</si>
  <si>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</si>
  <si>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</si>
  <si>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</si>
  <si>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</si>
  <si>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</si>
  <si>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</si>
  <si>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</si>
  <si>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</si>
  <si>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</si>
  <si>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</si>
  <si>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</si>
  <si>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</si>
  <si>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</si>
  <si>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</si>
  <si>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</si>
  <si>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</si>
  <si>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</si>
  <si>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</si>
  <si>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</si>
  <si>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</si>
  <si>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</si>
  <si>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</si>
  <si>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</si>
  <si>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</si>
  <si>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</si>
  <si>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</si>
  <si>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</si>
  <si>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</si>
  <si>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</si>
  <si>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</si>
  <si>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</si>
  <si>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</si>
  <si>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</si>
  <si>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</si>
  <si>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</si>
  <si>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</si>
  <si>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</si>
  <si>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</si>
  <si>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</si>
  <si>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</si>
  <si>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</si>
  <si>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</si>
  <si>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</si>
  <si>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</si>
  <si>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</si>
  <si>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</si>
  <si>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</si>
  <si>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</si>
  <si>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</si>
  <si>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</si>
  <si>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</si>
  <si>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</si>
  <si>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</si>
  <si>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</si>
  <si>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</si>
  <si>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</si>
  <si>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</si>
  <si>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</si>
  <si>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</si>
  <si>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</si>
  <si>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</si>
  <si>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</si>
  <si>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</si>
  <si>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</si>
  <si>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</si>
  <si>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</si>
  <si>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</si>
  <si>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</si>
  <si>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</si>
  <si>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</si>
  <si>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</si>
  <si>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</si>
  <si>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</si>
  <si>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</si>
  <si>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</si>
  <si>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</si>
  <si>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</si>
  <si>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</si>
  <si>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</si>
  <si>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</si>
  <si>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</si>
  <si>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</si>
  <si>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</si>
  <si>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</si>
  <si>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</si>
  <si>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</si>
  <si>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</si>
  <si>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</si>
  <si>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</si>
  <si>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</si>
  <si>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</si>
  <si>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</si>
  <si>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</si>
  <si>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</si>
  <si>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</si>
  <si>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</si>
  <si>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</si>
  <si>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</si>
  <si>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</si>
  <si>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</si>
  <si>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</si>
  <si>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</si>
  <si>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</si>
  <si>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</si>
  <si>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</si>
  <si>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</si>
  <si>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</si>
  <si>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</si>
  <si>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</si>
  <si>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</si>
  <si>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</si>
  <si>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</si>
  <si>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</si>
  <si>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</si>
  <si>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</si>
  <si>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</si>
  <si>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</si>
  <si>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</si>
  <si>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</si>
  <si>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</si>
  <si>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</si>
  <si>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</si>
  <si>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</si>
  <si>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</si>
  <si>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</si>
  <si>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</si>
  <si>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</si>
  <si>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</si>
  <si>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</si>
  <si>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</si>
  <si>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</si>
  <si>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</si>
  <si>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</si>
  <si>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</si>
  <si>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</si>
  <si>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</si>
  <si>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</si>
  <si>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</si>
  <si>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</si>
  <si>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</si>
  <si>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</si>
  <si>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</si>
  <si>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</si>
  <si>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</si>
  <si>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</si>
  <si>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</si>
  <si>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</si>
  <si>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</si>
  <si>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</si>
  <si>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</si>
  <si>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</si>
  <si>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</si>
  <si>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</si>
  <si>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</si>
  <si>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</si>
  <si>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</si>
  <si>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</si>
  <si>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</si>
  <si>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</si>
  <si>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</si>
  <si>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</si>
  <si>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</si>
  <si>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</si>
  <si>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</si>
  <si>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</si>
  <si>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</si>
  <si>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</si>
  <si>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</si>
  <si>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</si>
  <si>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</si>
  <si>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</si>
  <si>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</si>
  <si>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</si>
  <si>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</si>
  <si>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</si>
  <si>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</si>
  <si>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</si>
  <si>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</si>
  <si>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</si>
  <si>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</si>
  <si>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</si>
  <si>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</si>
  <si>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</si>
  <si>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</si>
  <si>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</si>
  <si>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</si>
  <si>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</si>
  <si>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</si>
  <si>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</si>
  <si>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</si>
  <si>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</si>
  <si>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</si>
  <si>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</si>
  <si>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</si>
  <si>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</si>
  <si>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</si>
  <si>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</si>
  <si>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</si>
  <si>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</si>
  <si>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</si>
  <si>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</si>
  <si>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</si>
  <si>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</si>
  <si>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</si>
  <si>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</si>
  <si>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</si>
  <si>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</si>
  <si>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</si>
  <si>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</si>
  <si>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</si>
  <si>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</si>
  <si>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</si>
  <si>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</si>
  <si>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</si>
  <si>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</si>
  <si>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</si>
  <si>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</si>
  <si>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</si>
  <si>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</si>
  <si>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</si>
  <si>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</si>
  <si>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</si>
  <si>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</si>
  <si>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</si>
  <si>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</si>
  <si>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</si>
  <si>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</si>
  <si>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</si>
  <si>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</si>
  <si>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</si>
  <si>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</si>
  <si>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</si>
  <si>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</si>
  <si>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</si>
  <si>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</si>
  <si>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</si>
  <si>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</si>
  <si>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</si>
  <si>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</si>
  <si>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</si>
  <si>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</si>
  <si>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</si>
  <si>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</si>
  <si>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</si>
  <si>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</si>
  <si>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</si>
  <si>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</si>
  <si>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</si>
  <si>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</si>
  <si>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</si>
  <si>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</si>
  <si>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</si>
  <si>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</si>
  <si>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</si>
  <si>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</si>
  <si>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</si>
  <si>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</si>
  <si>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</si>
  <si>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</si>
  <si>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</si>
  <si>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</si>
  <si>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</si>
  <si>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</si>
  <si>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</si>
  <si>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</si>
  <si>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</si>
  <si>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</si>
  <si>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</si>
  <si>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</si>
  <si>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</si>
  <si>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</si>
  <si>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</si>
  <si>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</si>
  <si>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</si>
  <si>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</si>
  <si>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</si>
  <si>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</si>
  <si>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</si>
  <si>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</si>
  <si>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</si>
  <si>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</si>
  <si>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</si>
  <si>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</si>
  <si>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</si>
  <si>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</si>
  <si>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</si>
  <si>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</si>
  <si>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</si>
  <si>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</si>
  <si>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</si>
  <si>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</si>
  <si>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</si>
  <si>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</si>
  <si>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</si>
  <si>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</si>
  <si>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</si>
  <si>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</si>
  <si>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</si>
  <si>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</si>
  <si>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</si>
  <si>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</si>
  <si>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</si>
  <si>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</si>
  <si>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</si>
  <si>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</si>
  <si>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</si>
  <si>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</si>
  <si>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</si>
  <si>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</si>
  <si>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</si>
  <si>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</si>
  <si>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</si>
  <si>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</si>
  <si>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</si>
  <si>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</si>
  <si>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</si>
  <si>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</si>
  <si>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</si>
  <si>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</si>
  <si>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</si>
  <si>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</si>
  <si>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</si>
  <si>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</si>
  <si>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</si>
  <si>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</si>
  <si>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</si>
  <si>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</si>
  <si>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</si>
  <si>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</si>
  <si>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</si>
  <si>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</si>
  <si>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</si>
  <si>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</si>
  <si>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</si>
  <si>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</si>
  <si>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</si>
  <si>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</si>
  <si>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</si>
  <si>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</si>
  <si>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</si>
  <si>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</si>
  <si>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</si>
  <si>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</si>
  <si>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</si>
  <si>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</si>
  <si>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</si>
  <si>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</si>
  <si>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</si>
  <si>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</si>
  <si>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</si>
  <si>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</si>
  <si>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</si>
  <si>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</si>
  <si>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</si>
  <si>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</si>
  <si>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</si>
  <si>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</si>
  <si>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</si>
  <si>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</si>
  <si>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</si>
  <si>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</si>
  <si>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</si>
  <si>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</si>
  <si>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</si>
  <si>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</si>
  <si>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</si>
  <si>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</si>
  <si>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</si>
  <si>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</si>
  <si>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</si>
  <si>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</si>
  <si>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</si>
  <si>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</si>
  <si>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</si>
  <si>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</si>
  <si>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</si>
  <si>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</si>
  <si>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</si>
  <si>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</si>
  <si>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</si>
  <si>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</si>
  <si>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</si>
  <si>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</si>
  <si>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</si>
  <si>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</si>
  <si>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</si>
  <si>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</si>
  <si>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</si>
  <si>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</si>
  <si>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</si>
  <si>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</si>
  <si>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</si>
  <si>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</si>
  <si>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</si>
  <si>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</si>
  <si>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</si>
  <si>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</si>
  <si>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</si>
  <si>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</si>
  <si>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</si>
  <si>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</si>
  <si>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</si>
  <si>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</si>
  <si>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</si>
  <si>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</si>
  <si>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</si>
  <si>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</si>
  <si>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</si>
  <si>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</si>
  <si>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</si>
  <si>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</si>
  <si>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</si>
  <si>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</si>
  <si>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</si>
  <si>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</si>
  <si>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</si>
  <si>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</si>
  <si>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</si>
  <si>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</si>
  <si>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</si>
  <si>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</si>
  <si>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</si>
  <si>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</si>
  <si>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</si>
  <si>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</si>
  <si>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</si>
  <si>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</si>
  <si>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</si>
  <si>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</si>
  <si>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</si>
  <si>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</si>
  <si>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</si>
  <si>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</si>
  <si>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</si>
  <si>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</si>
  <si>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</si>
  <si>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</si>
  <si>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</si>
  <si>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</si>
  <si>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</si>
  <si>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</si>
  <si>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</si>
  <si>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</si>
  <si>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</si>
  <si>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</si>
  <si>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</si>
  <si>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</si>
  <si>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</si>
  <si>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</si>
  <si>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</si>
  <si>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</si>
  <si>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</si>
  <si>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</si>
  <si>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</si>
  <si>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</si>
  <si>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</si>
  <si>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</si>
  <si>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</si>
  <si>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</si>
  <si>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</si>
  <si>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</si>
  <si>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</si>
  <si>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</si>
  <si>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</si>
  <si>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</si>
  <si>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</si>
  <si>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</si>
  <si>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</si>
  <si>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</si>
  <si>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</si>
  <si>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</si>
  <si>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</si>
  <si>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</si>
  <si>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</si>
  <si>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</si>
  <si>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</si>
  <si>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</si>
  <si>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</si>
  <si>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</si>
  <si>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</si>
  <si>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</si>
  <si>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</si>
  <si>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</si>
  <si>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</si>
  <si>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</si>
  <si>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</si>
  <si>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</si>
  <si>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</si>
  <si>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</si>
  <si>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</si>
  <si>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</si>
  <si>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</si>
  <si>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</si>
  <si>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</si>
  <si>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</si>
  <si>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</si>
  <si>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</si>
  <si>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</si>
  <si>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</si>
  <si>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</si>
  <si>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</si>
  <si>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</si>
  <si>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</si>
  <si>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</si>
  <si>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</si>
  <si>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</si>
  <si>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</si>
  <si>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</si>
  <si>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</si>
  <si>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</si>
  <si>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</si>
  <si>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</si>
  <si>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</si>
  <si>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</si>
  <si>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</si>
  <si>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</si>
  <si>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</si>
  <si>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</si>
  <si>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</si>
  <si>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</si>
  <si>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</si>
  <si>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</si>
  <si>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</si>
  <si>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</si>
  <si>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</si>
  <si>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</si>
  <si>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</si>
  <si>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</si>
  <si>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</si>
  <si>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</si>
  <si>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</si>
  <si>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</si>
  <si>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</si>
  <si>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</si>
  <si>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</si>
  <si>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</si>
  <si>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</si>
  <si>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</si>
  <si>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</si>
  <si>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</si>
  <si>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</si>
  <si>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</si>
  <si>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</si>
  <si>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</si>
  <si>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</si>
  <si>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</si>
  <si>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</si>
  <si>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</si>
  <si>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</si>
  <si>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</si>
  <si>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</si>
  <si>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</si>
  <si>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</si>
  <si>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</si>
  <si>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</si>
  <si>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</si>
  <si>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</si>
  <si>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</si>
  <si>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</si>
  <si>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</si>
  <si>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</si>
  <si>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</si>
  <si>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</si>
  <si>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</si>
  <si>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</si>
  <si>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</si>
  <si>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</si>
  <si>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</si>
  <si>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</si>
  <si>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</si>
  <si>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</si>
  <si>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</si>
  <si>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</si>
  <si>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</si>
  <si>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</si>
  <si>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</si>
  <si>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</si>
  <si>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</si>
  <si>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</si>
  <si>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</si>
  <si>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</si>
  <si>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</si>
  <si>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</si>
  <si>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</si>
  <si>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</si>
  <si>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</si>
  <si>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</si>
  <si>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</si>
  <si>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</si>
  <si>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</si>
  <si>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</si>
  <si>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</si>
  <si>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</si>
  <si>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</si>
  <si>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</si>
  <si>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</si>
  <si>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</si>
  <si>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</si>
  <si>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</si>
  <si>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</si>
  <si>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</si>
  <si>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</si>
  <si>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</si>
  <si>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</si>
  <si>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</si>
  <si>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</si>
  <si>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</si>
  <si>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</si>
  <si>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</si>
  <si>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</si>
  <si>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</si>
  <si>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</si>
  <si>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</si>
  <si>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</si>
  <si>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</si>
  <si>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</si>
  <si>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</si>
  <si>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</si>
  <si>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</si>
  <si>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</si>
  <si>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</si>
  <si>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</si>
  <si>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</si>
  <si>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</si>
  <si>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</si>
  <si>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</si>
  <si>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</si>
  <si>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</si>
  <si>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</si>
  <si>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</si>
  <si>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</si>
  <si>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</si>
  <si>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</si>
  <si>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</si>
  <si>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</si>
  <si>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</si>
  <si>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</si>
  <si>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</si>
  <si>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</si>
  <si>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</si>
  <si>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</si>
  <si>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</si>
  <si>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</si>
  <si>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</si>
  <si>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</si>
  <si>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</si>
  <si>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</si>
  <si>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</si>
  <si>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</si>
  <si>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</si>
  <si>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</si>
  <si>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</si>
  <si>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</si>
  <si>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</si>
  <si>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</si>
  <si>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</si>
  <si>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</si>
  <si>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</si>
  <si>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</si>
  <si>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</si>
  <si>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</si>
  <si>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</si>
  <si>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</si>
  <si>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</si>
  <si>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</si>
  <si>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</si>
  <si>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</si>
  <si>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</si>
  <si>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</si>
  <si>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</si>
  <si>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</si>
  <si>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</si>
  <si>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</si>
  <si>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</si>
  <si>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</si>
  <si>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</si>
  <si>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</si>
  <si>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</si>
  <si>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</si>
  <si>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</si>
  <si>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</si>
  <si>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</si>
  <si>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</si>
  <si>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</si>
  <si>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</si>
  <si>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</si>
  <si>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</si>
  <si>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</si>
  <si>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</si>
  <si>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</si>
  <si>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</si>
  <si>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</si>
  <si>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</si>
  <si>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</si>
  <si>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</si>
  <si>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</si>
  <si>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</si>
  <si>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</si>
  <si>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</si>
  <si>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</si>
  <si>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</si>
  <si>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</si>
  <si>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</si>
  <si>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</si>
  <si>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</si>
  <si>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</si>
  <si>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</si>
  <si>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</si>
  <si>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</si>
  <si>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</si>
  <si>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</si>
  <si>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</si>
  <si>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</si>
  <si>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</si>
  <si>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</si>
  <si>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</si>
  <si>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</si>
  <si>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</si>
  <si>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</si>
  <si>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</si>
  <si>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</si>
  <si>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</si>
  <si>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</si>
  <si>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</si>
  <si>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</si>
  <si>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</si>
  <si>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</si>
  <si>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</si>
  <si>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</si>
  <si>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</si>
  <si>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</si>
  <si>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</si>
  <si>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</si>
  <si>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</si>
  <si>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</si>
  <si>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</si>
  <si>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</si>
  <si>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</si>
  <si>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</si>
  <si>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</si>
  <si>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</si>
  <si>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</si>
  <si>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</si>
  <si>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</si>
  <si>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</si>
  <si>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</si>
  <si>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</si>
  <si>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</si>
  <si>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</si>
  <si>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</si>
  <si>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</si>
  <si>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</si>
  <si>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</si>
  <si>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</si>
  <si>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</si>
  <si>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</si>
  <si>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</si>
  <si>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</si>
  <si>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</si>
  <si>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</si>
  <si>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</si>
  <si>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</si>
  <si>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</si>
  <si>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</si>
  <si>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</si>
  <si>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</si>
  <si>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</si>
  <si>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</si>
  <si>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</si>
  <si>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</si>
  <si>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</si>
  <si>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</si>
  <si>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</si>
  <si>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</si>
  <si>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</si>
  <si>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</si>
  <si>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</si>
  <si>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</si>
  <si>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</si>
  <si>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</si>
  <si>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</si>
  <si>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</si>
  <si>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</si>
  <si>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</si>
  <si>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</si>
  <si>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</si>
  <si>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</si>
  <si>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</si>
  <si>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</si>
  <si>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</si>
  <si>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</si>
  <si>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</si>
  <si>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</si>
  <si>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</si>
  <si>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</si>
  <si>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</si>
  <si>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</si>
  <si>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</si>
  <si>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</si>
  <si>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</si>
  <si>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</si>
  <si>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</si>
  <si>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</si>
  <si>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</si>
  <si>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</si>
  <si>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</si>
  <si>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</si>
  <si>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</si>
  <si>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</si>
  <si>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</si>
  <si>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</si>
  <si>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</si>
  <si>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</si>
  <si>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</si>
  <si>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</si>
  <si>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</si>
  <si>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</si>
  <si>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</si>
  <si>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</si>
  <si>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</si>
  <si>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</si>
  <si>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</si>
  <si>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</si>
  <si>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</si>
  <si>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</si>
  <si>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</si>
  <si>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</si>
  <si>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</si>
  <si>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</si>
  <si>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</si>
  <si>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</si>
  <si>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</si>
  <si>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</si>
  <si>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</si>
  <si>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</si>
  <si>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</si>
  <si>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</si>
  <si>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</si>
  <si>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</si>
  <si>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</si>
  <si>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</si>
  <si>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</si>
  <si>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</si>
  <si>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</si>
  <si>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</si>
  <si>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</si>
  <si>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</si>
  <si>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</si>
  <si>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</si>
  <si>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</si>
  <si>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</si>
  <si>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</si>
  <si>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</si>
  <si>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</si>
  <si>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</si>
  <si>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</si>
  <si>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</si>
  <si>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</si>
  <si>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</si>
  <si>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</si>
  <si>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</si>
  <si>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</si>
  <si>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</si>
  <si>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</si>
  <si>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</si>
  <si>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</si>
  <si>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</si>
  <si>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</si>
  <si>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</si>
  <si>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</si>
  <si>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</si>
  <si>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</si>
  <si>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</si>
  <si>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</si>
  <si>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</si>
  <si>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</si>
  <si>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</si>
  <si>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</si>
  <si>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</si>
  <si>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</si>
  <si>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</si>
  <si>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</si>
  <si>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</si>
  <si>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</si>
  <si>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</si>
  <si>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</si>
  <si>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</si>
  <si>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</si>
  <si>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</si>
  <si>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</si>
  <si>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</si>
  <si>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</si>
  <si>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</si>
  <si>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</si>
  <si>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</si>
  <si>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</si>
  <si>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</si>
  <si>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</si>
  <si>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</si>
  <si>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</si>
  <si>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</si>
  <si>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</si>
  <si>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</si>
  <si>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</si>
  <si>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</si>
  <si>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</si>
  <si>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</si>
  <si>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</si>
  <si>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</si>
  <si>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</si>
  <si>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</si>
  <si>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</si>
  <si>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</si>
  <si>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</si>
  <si>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</si>
  <si>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</si>
  <si>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</si>
  <si>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</si>
  <si>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</si>
  <si>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</si>
  <si>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</si>
  <si>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</si>
  <si>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</si>
  <si>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</si>
  <si>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</si>
  <si>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</si>
  <si>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</si>
  <si>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</si>
  <si>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</si>
  <si>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</si>
  <si>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</si>
  <si>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</si>
  <si>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</si>
  <si>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</si>
  <si>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</si>
  <si>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</si>
  <si>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</si>
  <si>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</si>
  <si>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</si>
  <si>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</si>
  <si>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</si>
  <si>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</si>
  <si>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</si>
  <si>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</si>
  <si>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</si>
  <si>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</si>
  <si>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</si>
  <si>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</si>
  <si>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</si>
  <si>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</si>
  <si>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</si>
  <si>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</si>
  <si>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</si>
  <si>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</si>
  <si>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</si>
  <si>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</si>
  <si>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</si>
  <si>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</si>
  <si>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</si>
  <si>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</si>
  <si>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</si>
  <si>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</si>
  <si>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</si>
  <si>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</si>
  <si>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</si>
  <si>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</si>
  <si>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</si>
  <si>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</si>
  <si>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</si>
  <si>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</si>
  <si>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</si>
  <si>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</si>
  <si>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</si>
  <si>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</si>
  <si>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</si>
  <si>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</si>
  <si>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</si>
  <si>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</si>
  <si>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</si>
  <si>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</si>
  <si>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</si>
  <si>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</si>
  <si>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</si>
  <si>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</si>
  <si>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</si>
  <si>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</si>
  <si>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</si>
  <si>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</si>
  <si>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</si>
  <si>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</si>
  <si>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</si>
  <si>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</si>
  <si>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</si>
  <si>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</si>
  <si>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</si>
  <si>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</si>
  <si>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</si>
  <si>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</si>
  <si>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</si>
  <si>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</si>
  <si>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</si>
  <si>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</si>
  <si>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</si>
  <si>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</si>
  <si>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</si>
  <si>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</si>
  <si>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</si>
  <si>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</si>
  <si>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</si>
  <si>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</si>
  <si>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</si>
  <si>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</si>
  <si>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</si>
  <si>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</si>
  <si>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</si>
  <si>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</si>
  <si>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</si>
  <si>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</si>
  <si>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</si>
  <si>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</si>
  <si>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</si>
  <si>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</si>
  <si>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</si>
  <si>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</si>
  <si>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</si>
  <si>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</si>
  <si>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</si>
  <si>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</si>
  <si>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</si>
  <si>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</si>
  <si>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</si>
  <si>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</si>
  <si>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</si>
  <si>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</si>
  <si>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</si>
  <si>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</si>
  <si>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</si>
  <si>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</si>
  <si>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</si>
  <si>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</si>
  <si>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</si>
  <si>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</si>
  <si>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</si>
  <si>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</si>
  <si>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</si>
  <si>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</si>
  <si>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</si>
  <si>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</si>
  <si>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</si>
  <si>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</si>
  <si>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</si>
  <si>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</si>
  <si>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</si>
  <si>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</si>
  <si>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</si>
  <si>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</si>
  <si>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</si>
  <si>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</si>
  <si>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</si>
  <si>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</si>
  <si>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</si>
  <si>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</si>
  <si>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</si>
  <si>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</si>
  <si>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</si>
  <si>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</si>
  <si>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</si>
  <si>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</si>
  <si>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</si>
  <si>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</si>
  <si>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</si>
  <si>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</si>
  <si>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</si>
  <si>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</si>
  <si>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</si>
  <si>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</si>
  <si>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</si>
  <si>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</si>
  <si>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</si>
  <si>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</si>
  <si>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</si>
  <si>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</si>
  <si>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</si>
  <si>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</si>
  <si>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</si>
  <si>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</si>
  <si>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</si>
  <si>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</si>
  <si>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</si>
  <si>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</si>
  <si>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</si>
  <si>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</si>
  <si>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</si>
  <si>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</si>
  <si>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</si>
  <si>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</si>
  <si>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</si>
  <si>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</si>
  <si>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</si>
  <si>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</si>
  <si>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</si>
  <si>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</si>
  <si>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</si>
  <si>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</si>
  <si>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</si>
  <si>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</si>
  <si>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</si>
  <si>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</si>
  <si>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</si>
  <si>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</si>
  <si>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</si>
  <si>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</si>
  <si>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</si>
  <si>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</si>
  <si>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</si>
  <si>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</si>
  <si>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</si>
  <si>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</si>
  <si>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</si>
  <si>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</si>
  <si>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</si>
  <si>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</si>
  <si>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</si>
  <si>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</si>
  <si>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</si>
  <si>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</si>
  <si>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</si>
  <si>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</si>
  <si>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</si>
  <si>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</si>
  <si>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</si>
  <si>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</si>
  <si>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</si>
  <si>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</si>
  <si>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</si>
  <si>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</si>
  <si>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</si>
  <si>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</si>
  <si>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</si>
  <si>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</si>
  <si>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</si>
  <si>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</si>
  <si>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</si>
  <si>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</si>
  <si>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</si>
  <si>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</si>
  <si>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</si>
  <si>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</si>
  <si>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</si>
  <si>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</si>
  <si>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</si>
  <si>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</si>
  <si>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</si>
  <si>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</si>
  <si>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</si>
  <si>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</si>
  <si>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</si>
  <si>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</si>
  <si>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</si>
  <si>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</si>
  <si>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</si>
  <si>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</si>
  <si>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</si>
  <si>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</si>
  <si>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</si>
  <si>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</si>
  <si>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</si>
  <si>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</si>
  <si>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</si>
  <si>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</si>
  <si>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</si>
  <si>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</si>
  <si>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</si>
  <si>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</si>
  <si>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</si>
  <si>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</si>
  <si>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</si>
  <si>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</si>
  <si>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</si>
  <si>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</si>
  <si>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</si>
  <si>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</si>
  <si>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</si>
  <si>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</si>
  <si>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</si>
  <si>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</si>
  <si>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</si>
  <si>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</si>
  <si>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</si>
  <si>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</si>
  <si>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</si>
  <si>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</si>
  <si>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</si>
  <si>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</si>
  <si>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</si>
  <si>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</si>
  <si>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</si>
  <si>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</si>
  <si>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</si>
  <si>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</si>
  <si>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</si>
  <si>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</si>
  <si>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</si>
  <si>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</si>
  <si>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</si>
  <si>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</si>
  <si>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</si>
  <si>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</si>
  <si>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</si>
  <si>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</si>
  <si>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</si>
  <si>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</si>
  <si>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</si>
  <si>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</si>
  <si>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</si>
  <si>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</si>
  <si>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</si>
  <si>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</si>
  <si>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</si>
  <si>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</si>
  <si>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</si>
  <si>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</si>
  <si>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</si>
  <si>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</si>
  <si>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</si>
  <si>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</si>
  <si>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</si>
  <si>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</si>
  <si>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</si>
  <si>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</si>
  <si>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</si>
  <si>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</si>
  <si>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</si>
  <si>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</si>
  <si>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</si>
  <si>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</si>
  <si>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</si>
  <si>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</si>
  <si>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</si>
  <si>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</si>
  <si>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</si>
  <si>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</si>
  <si>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</si>
  <si>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</si>
  <si>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</si>
  <si>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</si>
  <si>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</si>
  <si>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</si>
  <si>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</si>
  <si>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</si>
  <si>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</si>
  <si>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</si>
  <si>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</si>
  <si>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</si>
  <si>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</si>
  <si>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</si>
  <si>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</si>
  <si>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</si>
  <si>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</si>
  <si>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</si>
  <si>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</si>
  <si>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</si>
  <si>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</si>
  <si>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</si>
  <si>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</si>
  <si>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</si>
  <si>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</si>
  <si>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</si>
  <si>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</si>
  <si>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</si>
  <si>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</si>
  <si>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</si>
  <si>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</si>
  <si>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</si>
  <si>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</si>
  <si>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</si>
  <si>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</si>
  <si>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</si>
  <si>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</si>
  <si>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</si>
  <si>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</si>
  <si>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</si>
  <si>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</si>
  <si>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</si>
  <si>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</si>
  <si>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</si>
  <si>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</si>
  <si>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</si>
  <si>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</si>
  <si>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</si>
  <si>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</si>
  <si>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</si>
  <si>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</si>
  <si>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</si>
  <si>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</si>
  <si>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</si>
  <si>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</si>
  <si>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</si>
  <si>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</si>
  <si>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</si>
  <si>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</si>
  <si>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</si>
  <si>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</si>
  <si>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</si>
  <si>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</si>
  <si>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</si>
  <si>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</si>
  <si>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</si>
  <si>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</si>
  <si>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</si>
  <si>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</si>
  <si>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</si>
  <si>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</si>
  <si>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</si>
  <si>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</si>
  <si>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</si>
  <si>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</si>
  <si>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</si>
  <si>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</si>
  <si>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</si>
  <si>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</si>
  <si>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</si>
  <si>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</si>
  <si>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</si>
  <si>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</si>
  <si>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</si>
  <si>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</si>
  <si>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</si>
  <si>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</si>
  <si>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</si>
  <si>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</si>
  <si>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</si>
  <si>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</si>
  <si>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</si>
  <si>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</si>
  <si>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</si>
  <si>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</si>
  <si>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</si>
  <si>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</si>
  <si>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</si>
  <si>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</si>
  <si>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</si>
  <si>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</si>
  <si>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</si>
  <si>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</si>
  <si>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</si>
  <si>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</si>
  <si>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</si>
  <si>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</si>
  <si>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</si>
  <si>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</si>
  <si>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</si>
  <si>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</si>
  <si>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</si>
  <si>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</si>
  <si>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</si>
  <si>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</si>
  <si>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</si>
  <si>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</si>
  <si>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</si>
  <si>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</si>
  <si>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</si>
  <si>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</si>
  <si>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</si>
  <si>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</si>
  <si>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</si>
  <si>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</si>
  <si>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</si>
  <si>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</si>
  <si>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</si>
  <si>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</si>
  <si>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</si>
  <si>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</si>
  <si>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</si>
  <si>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</si>
  <si>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</si>
  <si>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</si>
  <si>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</si>
  <si>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</si>
  <si>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</si>
  <si>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</si>
  <si>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</si>
  <si>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</si>
  <si>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</si>
  <si>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</si>
  <si>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</si>
  <si>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</si>
  <si>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</si>
  <si>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</si>
  <si>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</si>
  <si>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</si>
  <si>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</si>
  <si>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</si>
  <si>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</si>
  <si>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</si>
  <si>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</si>
  <si>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</si>
  <si>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</si>
  <si>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</si>
  <si>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</si>
  <si>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</si>
  <si>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</si>
  <si>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</si>
  <si>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</si>
  <si>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</si>
  <si>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</si>
  <si>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</si>
  <si>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</si>
  <si>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</si>
  <si>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</si>
  <si>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</si>
  <si>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</si>
  <si>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</si>
  <si>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</si>
  <si>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</si>
  <si>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</si>
  <si>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</si>
  <si>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</si>
  <si>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</si>
  <si>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</si>
  <si>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</si>
  <si>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</si>
  <si>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</si>
  <si>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</si>
  <si>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</si>
  <si>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</si>
  <si>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</si>
  <si>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</si>
  <si>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</si>
  <si>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</si>
  <si>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</si>
  <si>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</si>
  <si>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</si>
  <si>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</si>
  <si>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</si>
  <si>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</si>
  <si>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</si>
  <si>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</si>
  <si>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</si>
  <si>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</si>
  <si>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</si>
  <si>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</si>
  <si>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</si>
  <si>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</si>
  <si>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</si>
  <si>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</si>
  <si>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</si>
  <si>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</si>
  <si>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</si>
  <si>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</si>
  <si>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</si>
  <si>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</si>
  <si>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</si>
  <si>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</si>
  <si>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</si>
  <si>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</si>
  <si>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</si>
  <si>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</si>
  <si>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</si>
  <si>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</si>
  <si>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</si>
  <si>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</si>
  <si>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</si>
  <si>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</si>
  <si>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</si>
  <si>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</si>
  <si>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</si>
  <si>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</si>
  <si>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</si>
  <si>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</si>
  <si>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</si>
  <si>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</si>
  <si>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</si>
  <si>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</si>
  <si>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</si>
  <si>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</si>
  <si>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</si>
  <si>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</si>
  <si>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</si>
  <si>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</si>
  <si>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</si>
  <si>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</si>
  <si>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</si>
  <si>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</si>
  <si>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</si>
  <si>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</si>
  <si>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</si>
  <si>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</si>
  <si>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</si>
  <si>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</si>
  <si>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</si>
  <si>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</si>
  <si>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</si>
  <si>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</si>
  <si>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</si>
  <si>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</si>
  <si>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</si>
  <si>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</si>
  <si>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</si>
  <si>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</si>
  <si>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</si>
  <si>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</si>
  <si>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</si>
  <si>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</si>
  <si>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</si>
  <si>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</si>
  <si>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</si>
  <si>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</si>
  <si>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</si>
  <si>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</si>
  <si>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</si>
  <si>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</si>
  <si>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</si>
  <si>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</si>
  <si>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</si>
  <si>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</si>
  <si>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</si>
  <si>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</si>
  <si>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</si>
  <si>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</si>
  <si>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</si>
  <si>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</si>
  <si>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</si>
  <si>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</si>
  <si>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</si>
  <si>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</si>
  <si>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</si>
  <si>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</si>
  <si>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</si>
  <si>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</si>
  <si>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</si>
  <si>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</si>
  <si>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</si>
  <si>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</si>
  <si>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</si>
  <si>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</si>
  <si>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</si>
  <si>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</si>
  <si>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</si>
  <si>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</si>
  <si>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</si>
  <si>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</si>
  <si>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</si>
  <si>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</si>
  <si>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</si>
  <si>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</si>
  <si>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</si>
  <si>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</si>
  <si>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</si>
  <si>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</si>
  <si>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</si>
  <si>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</si>
  <si>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</si>
  <si>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</si>
  <si>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</si>
  <si>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</si>
  <si>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</si>
  <si>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</si>
  <si>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</si>
  <si>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</si>
  <si>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</si>
  <si>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</si>
  <si>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</si>
  <si>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</si>
  <si>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</si>
  <si>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</si>
  <si>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</si>
  <si>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</si>
  <si>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</si>
  <si>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</si>
  <si>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</si>
  <si>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</si>
  <si>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</si>
  <si>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</si>
  <si>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</si>
  <si>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</si>
  <si>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</si>
  <si>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</si>
  <si>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</si>
  <si>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</si>
  <si>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</si>
  <si>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</si>
  <si>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</si>
  <si>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</si>
  <si>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</si>
  <si>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</si>
  <si>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</si>
  <si>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</si>
  <si>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</si>
  <si>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</si>
  <si>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</si>
  <si>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</si>
  <si>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</si>
  <si>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</si>
  <si>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</si>
  <si>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</si>
  <si>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</si>
  <si>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</si>
  <si>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</si>
  <si>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</si>
  <si>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</si>
  <si>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</si>
  <si>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</si>
  <si>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</si>
  <si>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</si>
  <si>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</si>
  <si>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</si>
  <si>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</si>
  <si>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</si>
  <si>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</si>
  <si>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</si>
  <si>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</si>
  <si>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</si>
  <si>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</si>
  <si>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</si>
  <si>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</si>
  <si>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</si>
  <si>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</si>
  <si>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</si>
  <si>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</si>
  <si>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</si>
  <si>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</si>
  <si>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</si>
  <si>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</si>
  <si>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</si>
  <si>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</si>
  <si>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</si>
  <si>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</si>
  <si>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</si>
  <si>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</si>
  <si>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</si>
  <si>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</si>
  <si>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</si>
  <si>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</si>
  <si>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</si>
  <si>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</si>
  <si>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</si>
  <si>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</si>
  <si>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</si>
  <si>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</si>
  <si>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</si>
  <si>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</si>
  <si>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</si>
  <si>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</si>
  <si>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</si>
  <si>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</si>
  <si>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</si>
  <si>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</si>
  <si>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</si>
  <si>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</si>
  <si>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</si>
  <si>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</si>
  <si>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</si>
  <si>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</si>
  <si>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</si>
  <si>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</si>
  <si>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</si>
  <si>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</si>
  <si>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</si>
  <si>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</si>
  <si>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</si>
  <si>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</si>
  <si>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</si>
  <si>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</si>
  <si>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</si>
  <si>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</si>
  <si>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</si>
  <si>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</si>
  <si>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</si>
  <si>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</si>
  <si>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</si>
  <si>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</si>
  <si>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</si>
  <si>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</si>
  <si>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</si>
  <si>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</si>
  <si>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</si>
  <si>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</si>
  <si>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</si>
  <si>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</si>
  <si>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</si>
  <si>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</si>
  <si>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</si>
  <si>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</si>
  <si>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</si>
  <si>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</si>
  <si>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</si>
  <si>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</si>
  <si>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</si>
  <si>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</si>
  <si>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</si>
  <si>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</si>
  <si>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</si>
  <si>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</si>
  <si>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</si>
  <si>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</si>
  <si>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</si>
  <si>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</si>
  <si>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</si>
  <si>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</si>
  <si>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</si>
  <si>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</si>
  <si>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</si>
  <si>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</si>
  <si>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</si>
  <si>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</si>
  <si>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</si>
  <si>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</si>
  <si>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</si>
  <si>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</si>
  <si>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</si>
  <si>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</si>
  <si>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</si>
  <si>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</si>
  <si>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</si>
  <si>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</si>
  <si>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</si>
  <si>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</si>
  <si>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</si>
  <si>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</si>
  <si>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</si>
  <si>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</si>
  <si>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</si>
  <si>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</si>
  <si>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</si>
  <si>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</si>
  <si>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</si>
  <si>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</si>
  <si>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</si>
  <si>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</si>
  <si>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</si>
  <si>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</si>
  <si>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</si>
  <si>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</si>
  <si>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</si>
  <si>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</si>
  <si>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</si>
  <si>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</si>
  <si>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</si>
  <si>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</si>
  <si>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</si>
  <si>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</si>
  <si>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</si>
  <si>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</si>
  <si>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</si>
  <si>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</si>
  <si>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</si>
  <si>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</si>
  <si>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</si>
  <si>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</si>
  <si>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</si>
  <si>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</si>
  <si>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</si>
  <si>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</si>
  <si>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</si>
  <si>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</si>
  <si>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</si>
  <si>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</si>
  <si>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</si>
  <si>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</si>
  <si>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</si>
  <si>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</si>
  <si>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</si>
  <si>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</si>
  <si>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</si>
  <si>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</si>
  <si>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</si>
  <si>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</si>
  <si>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</si>
  <si>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</si>
  <si>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</si>
  <si>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</si>
  <si>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</si>
  <si>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</si>
  <si>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</si>
  <si>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</si>
  <si>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</si>
  <si>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</si>
  <si>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</si>
  <si>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</si>
  <si>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</si>
  <si>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</si>
  <si>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</si>
  <si>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</si>
  <si>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</si>
  <si>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</si>
  <si>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</si>
  <si>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</si>
  <si>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</si>
  <si>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</si>
  <si>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</si>
  <si>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</si>
  <si>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</si>
  <si>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</si>
  <si>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</si>
  <si>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</si>
  <si>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</si>
  <si>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</si>
  <si>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</si>
  <si>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</si>
  <si>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</si>
  <si>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</si>
  <si>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</si>
  <si>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</si>
  <si>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</si>
  <si>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</si>
  <si>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</si>
  <si>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</si>
  <si>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</si>
  <si>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</si>
  <si>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</si>
  <si>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</si>
  <si>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</si>
  <si>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</si>
  <si>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</si>
  <si>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</si>
  <si>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</si>
  <si>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</si>
  <si>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</si>
  <si>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</si>
  <si>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</si>
  <si>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</si>
  <si>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</si>
  <si>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</si>
  <si>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</si>
  <si>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</si>
  <si>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</si>
  <si>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</si>
  <si>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</si>
  <si>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</si>
  <si>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</si>
  <si>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</si>
  <si>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</si>
  <si>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</si>
  <si>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</si>
  <si>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</si>
  <si>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</si>
  <si>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</si>
  <si>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</si>
  <si>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</si>
  <si>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</si>
  <si>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</si>
  <si>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</si>
  <si>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</si>
  <si>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</si>
  <si>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</si>
  <si>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</si>
  <si>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</si>
  <si>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</si>
  <si>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</si>
  <si>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</si>
  <si>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</si>
  <si>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</si>
  <si>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</si>
  <si>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</si>
  <si>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</si>
  <si>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</si>
  <si>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</si>
  <si>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</si>
  <si>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</si>
  <si>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</si>
  <si>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</si>
  <si>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</si>
  <si>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</si>
  <si>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</si>
  <si>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</si>
  <si>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</si>
  <si>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</si>
  <si>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</si>
  <si>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</si>
  <si>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</si>
  <si>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</si>
  <si>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</si>
  <si>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</si>
  <si>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</si>
  <si>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</si>
  <si>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</si>
  <si>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</si>
  <si>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</si>
  <si>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</si>
  <si>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</si>
  <si>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</si>
  <si>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</si>
  <si>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</si>
  <si>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</si>
  <si>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</si>
  <si>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</si>
  <si>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</si>
  <si>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</si>
  <si>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</si>
  <si>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</si>
  <si>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</si>
  <si>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</si>
  <si>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</si>
  <si>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</si>
  <si>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</si>
  <si>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</si>
  <si>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</si>
  <si>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</si>
  <si>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</si>
  <si>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</si>
  <si>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</si>
  <si>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</si>
  <si>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</si>
  <si>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</si>
  <si>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</si>
  <si>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</si>
  <si>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</si>
  <si>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</si>
  <si>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</si>
  <si>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</si>
  <si>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</si>
  <si>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</si>
  <si>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</si>
  <si>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</si>
  <si>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</si>
  <si>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</si>
  <si>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</si>
  <si>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</si>
  <si>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</si>
  <si>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</si>
  <si>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</si>
  <si>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</si>
  <si>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</si>
  <si>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</si>
  <si>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</si>
  <si>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</si>
  <si>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</si>
  <si>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</si>
  <si>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</si>
  <si>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</si>
  <si>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</si>
  <si>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</si>
  <si>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</si>
  <si>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</si>
  <si>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</si>
  <si>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</si>
  <si>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</si>
  <si>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</si>
  <si>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</si>
  <si>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</si>
  <si>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</si>
  <si>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</si>
  <si>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</si>
  <si>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</si>
  <si>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</si>
  <si>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</si>
  <si>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</si>
  <si>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</si>
  <si>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</si>
  <si>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</si>
  <si>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</si>
  <si>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</si>
  <si>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</si>
  <si>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</si>
  <si>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</si>
  <si>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</si>
  <si>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</si>
  <si>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</si>
  <si>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</si>
  <si>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</si>
  <si>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</si>
  <si>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</si>
  <si>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</si>
  <si>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</si>
  <si>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</si>
  <si>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</si>
  <si>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</si>
  <si>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</si>
  <si>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</si>
  <si>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</si>
  <si>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</si>
  <si>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</si>
  <si>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</si>
  <si>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</si>
  <si>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</si>
  <si>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</si>
  <si>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</si>
  <si>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</si>
  <si>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</si>
  <si>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</si>
  <si>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</si>
  <si>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</si>
  <si>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</si>
  <si>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</si>
  <si>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</si>
  <si>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</si>
  <si>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</si>
  <si>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</si>
  <si>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</si>
  <si>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</si>
  <si>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</si>
  <si>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</si>
  <si>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</si>
  <si>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</si>
  <si>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</si>
  <si>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</si>
  <si>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</si>
  <si>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</si>
  <si>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</si>
  <si>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</si>
  <si>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</si>
  <si>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</si>
  <si>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</si>
  <si>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</si>
  <si>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</si>
  <si>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</si>
  <si>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</si>
  <si>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</si>
  <si>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</si>
  <si>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</si>
  <si>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</si>
  <si>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</si>
  <si>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</si>
  <si>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</si>
  <si>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</si>
  <si>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</si>
  <si>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</si>
  <si>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</si>
  <si>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</si>
  <si>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</si>
  <si>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</si>
  <si>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</si>
  <si>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</si>
  <si>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</si>
  <si>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</si>
  <si>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</si>
  <si>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</si>
  <si>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</si>
  <si>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</si>
  <si>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</si>
  <si>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</si>
  <si>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</si>
  <si>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</si>
  <si>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</si>
  <si>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</si>
  <si>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</si>
  <si>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</si>
  <si>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</si>
  <si>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</si>
  <si>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</si>
  <si>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</si>
  <si>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</si>
  <si>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</si>
  <si>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</si>
  <si>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</si>
  <si>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</si>
  <si>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</si>
  <si>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</si>
  <si>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</si>
  <si>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</si>
  <si>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</si>
  <si>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</si>
  <si>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</si>
  <si>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</si>
  <si>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</si>
  <si>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</si>
  <si>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</si>
  <si>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</si>
  <si>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</si>
  <si>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</si>
  <si>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</si>
  <si>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</si>
  <si>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</si>
  <si>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</si>
  <si>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</si>
  <si>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</si>
  <si>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</si>
  <si>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</si>
  <si>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</si>
  <si>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</si>
  <si>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</si>
  <si>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</si>
  <si>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</si>
  <si>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</si>
  <si>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</si>
  <si>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</si>
  <si>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</si>
  <si>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</si>
  <si>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</si>
  <si>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</si>
  <si>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</si>
  <si>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</si>
  <si>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</si>
  <si>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</si>
  <si>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</si>
  <si>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</si>
  <si>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</si>
  <si>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</si>
  <si>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</si>
  <si>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</si>
  <si>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</si>
  <si>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</si>
  <si>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</si>
  <si>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</si>
  <si>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</si>
  <si>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</si>
  <si>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</si>
  <si>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</si>
  <si>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</si>
  <si>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</si>
  <si>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</si>
  <si>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</si>
  <si>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</si>
  <si>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</si>
  <si>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</si>
  <si>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</si>
  <si>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</si>
  <si>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</si>
  <si>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</si>
  <si>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</si>
  <si>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</si>
  <si>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</si>
  <si>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</si>
  <si>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</si>
  <si>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</si>
  <si>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</si>
  <si>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</si>
  <si>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</si>
  <si>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</si>
  <si>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</si>
  <si>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</si>
  <si>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</si>
  <si>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</si>
  <si>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</si>
  <si>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</si>
  <si>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</si>
  <si>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</si>
  <si>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</si>
  <si>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</si>
  <si>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</si>
  <si>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</si>
  <si>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</si>
  <si>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</si>
  <si>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</si>
  <si>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</si>
  <si>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</si>
  <si>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</si>
  <si>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</si>
  <si>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</si>
  <si>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</si>
  <si>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</si>
  <si>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</si>
  <si>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</si>
  <si>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</si>
  <si>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</si>
  <si>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</si>
  <si>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</si>
  <si>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</si>
  <si>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</si>
  <si>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</si>
  <si>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</si>
  <si>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</si>
  <si>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</si>
  <si>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</si>
  <si>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</si>
  <si>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</si>
  <si>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</si>
  <si>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</si>
  <si>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</si>
  <si>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</si>
  <si>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</si>
  <si>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</si>
  <si>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</si>
  <si>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</si>
  <si>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</si>
  <si>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</si>
  <si>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</si>
  <si>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</si>
  <si>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</si>
  <si>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</si>
  <si>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</si>
  <si>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</si>
  <si>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</si>
  <si>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</si>
  <si>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</si>
  <si>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</si>
  <si>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</si>
  <si>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</si>
  <si>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</si>
  <si>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</si>
  <si>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</si>
  <si>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</si>
  <si>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</si>
  <si>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</si>
  <si>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</si>
  <si>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</si>
  <si>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</si>
  <si>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</si>
  <si>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</si>
  <si>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</si>
  <si>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</si>
  <si>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</si>
  <si>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</si>
  <si>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</si>
  <si>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</si>
  <si>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</si>
  <si>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</si>
  <si>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</si>
  <si>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</si>
  <si>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</si>
  <si>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</si>
  <si>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</si>
  <si>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</si>
  <si>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</si>
  <si>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</si>
  <si>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</si>
  <si>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</si>
  <si>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</si>
  <si>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</si>
  <si>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</si>
  <si>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</si>
  <si>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</si>
  <si>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</si>
  <si>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</si>
  <si>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</si>
  <si>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</si>
  <si>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</si>
  <si>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</si>
  <si>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</si>
  <si>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</si>
  <si>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</si>
  <si>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</si>
  <si>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</si>
  <si>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</si>
  <si>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</si>
  <si>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</si>
  <si>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</si>
  <si>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</si>
  <si>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</si>
  <si>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</si>
  <si>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</si>
  <si>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</si>
  <si>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</si>
  <si>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</si>
  <si>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</si>
  <si>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</si>
  <si>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</si>
  <si>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</si>
  <si>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</si>
  <si>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</si>
  <si>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</si>
  <si>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</si>
  <si>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</si>
  <si>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</si>
  <si>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</si>
  <si>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</si>
  <si>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</si>
  <si>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</si>
  <si>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</si>
  <si>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</si>
  <si>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</si>
  <si>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</si>
  <si>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</si>
  <si>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</si>
  <si>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</si>
  <si>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</si>
  <si>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</si>
  <si>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</si>
  <si>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</si>
  <si>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</si>
  <si>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</si>
  <si>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</si>
  <si>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</si>
  <si>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</si>
  <si>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</si>
  <si>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</si>
  <si>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</si>
  <si>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</si>
  <si>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</si>
  <si>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</si>
  <si>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</si>
  <si>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</si>
  <si>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</si>
  <si>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</si>
  <si>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</si>
  <si>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</si>
  <si>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</si>
  <si>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</si>
  <si>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</si>
  <si>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</si>
  <si>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</si>
  <si>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</si>
  <si>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</si>
  <si>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</si>
  <si>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</si>
  <si>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</si>
  <si>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</si>
  <si>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</si>
  <si>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</si>
  <si>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</si>
  <si>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</si>
  <si>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</si>
  <si>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</si>
  <si>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</si>
  <si>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</si>
  <si>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</si>
  <si>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</si>
  <si>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</si>
  <si>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</si>
  <si>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</si>
  <si>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</si>
  <si>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</si>
  <si>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</si>
  <si>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</si>
  <si>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</si>
  <si>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</si>
  <si>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</si>
  <si>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</si>
  <si>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</si>
  <si>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</si>
  <si>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</si>
  <si>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</si>
  <si>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</si>
  <si>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</si>
  <si>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</si>
  <si>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</si>
  <si>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</si>
  <si>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</si>
  <si>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</si>
  <si>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</si>
  <si>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</si>
  <si>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</si>
  <si>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</si>
  <si>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</si>
  <si>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</si>
  <si>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</si>
  <si>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</si>
  <si>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</si>
  <si>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</si>
  <si>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</si>
  <si>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</si>
  <si>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</si>
  <si>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</si>
  <si>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</si>
  <si>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</si>
  <si>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</si>
  <si>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</si>
  <si>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</si>
  <si>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</si>
  <si>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</si>
  <si>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</si>
  <si>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</si>
  <si>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</si>
  <si>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</si>
  <si>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</si>
  <si>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</si>
  <si>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</si>
  <si>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</si>
  <si>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</si>
  <si>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</si>
  <si>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</si>
  <si>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</si>
  <si>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</si>
  <si>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</si>
  <si>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</si>
  <si>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</si>
  <si>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</si>
  <si>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</si>
  <si>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</si>
  <si>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</si>
  <si>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</si>
  <si>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</si>
  <si>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</si>
  <si>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</si>
  <si>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</si>
  <si>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</si>
  <si>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</si>
  <si>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</si>
  <si>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</si>
  <si>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</si>
  <si>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</si>
  <si>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</si>
  <si>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</si>
  <si>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</si>
  <si>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</si>
  <si>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</si>
  <si>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</si>
  <si>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</si>
  <si>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</si>
  <si>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</si>
  <si>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</si>
  <si>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</si>
  <si>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</si>
  <si>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</si>
  <si>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</si>
  <si>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</si>
  <si>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</si>
  <si>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</si>
  <si>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</si>
  <si>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</si>
  <si>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</si>
  <si>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</si>
  <si>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</si>
  <si>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</si>
  <si>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</si>
  <si>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</si>
  <si>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</si>
  <si>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</si>
  <si>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</si>
  <si>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</si>
  <si>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</si>
  <si>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</si>
  <si>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</si>
  <si>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</si>
  <si>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</si>
  <si>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</si>
  <si>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</si>
  <si>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</si>
  <si>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</si>
  <si>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</si>
  <si>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</si>
  <si>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</si>
  <si>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</si>
  <si>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</si>
  <si>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</si>
  <si>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</si>
  <si>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</si>
  <si>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</si>
  <si>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</si>
  <si>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</si>
  <si>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</si>
  <si>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</si>
  <si>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</si>
  <si>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</si>
  <si>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</si>
  <si>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</si>
  <si>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</si>
  <si>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</si>
  <si>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</si>
  <si>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</si>
  <si>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</si>
  <si>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</si>
  <si>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</si>
  <si>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</si>
  <si>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</si>
  <si>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</si>
  <si>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</si>
  <si>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</si>
  <si>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</si>
  <si>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</si>
  <si>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</si>
  <si>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</si>
  <si>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</si>
  <si>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</si>
  <si>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</si>
  <si>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</si>
  <si>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</si>
  <si>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</si>
  <si>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</si>
  <si>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</si>
  <si>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</si>
  <si>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</si>
  <si>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</si>
  <si>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</si>
  <si>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</si>
  <si>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</si>
  <si>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</si>
  <si>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</si>
  <si>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</si>
  <si>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</si>
  <si>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</si>
  <si>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</si>
  <si>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</si>
  <si>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</si>
  <si>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</si>
  <si>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</si>
  <si>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</si>
  <si>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</si>
  <si>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</si>
  <si>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</si>
  <si>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</si>
  <si>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</si>
  <si>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</si>
  <si>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</si>
  <si>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</si>
  <si>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</si>
  <si>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</si>
  <si>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</si>
  <si>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</si>
  <si>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</si>
  <si>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</si>
  <si>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</si>
  <si>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</si>
  <si>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</si>
  <si>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</si>
  <si>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</si>
  <si>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</si>
  <si>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</si>
  <si>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</si>
  <si>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</si>
  <si>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</si>
  <si>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</si>
  <si>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</si>
  <si>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</si>
  <si>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</si>
  <si>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</si>
  <si>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</si>
  <si>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</si>
  <si>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</si>
  <si>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</si>
  <si>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</si>
  <si>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</si>
  <si>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</si>
  <si>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</si>
  <si>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</si>
  <si>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</si>
  <si>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</si>
  <si>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</si>
  <si>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</si>
  <si>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</si>
  <si>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</si>
  <si>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</si>
  <si>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</si>
  <si>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</si>
  <si>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</si>
  <si>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</si>
  <si>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</si>
  <si>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</si>
  <si>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</si>
  <si>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</si>
  <si>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</si>
  <si>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</si>
  <si>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</si>
  <si>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</si>
  <si>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</si>
  <si>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</si>
  <si>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</si>
  <si>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</si>
  <si>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</si>
  <si>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</si>
  <si>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</si>
  <si>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</si>
  <si>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</si>
  <si>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</si>
  <si>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</si>
  <si>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</si>
  <si>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</si>
  <si>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</si>
  <si>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</si>
  <si>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</si>
  <si>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</si>
  <si>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</si>
  <si>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</si>
  <si>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</si>
  <si>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</si>
  <si>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</si>
  <si>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</si>
  <si>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</si>
  <si>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</si>
  <si>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</si>
  <si>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</si>
  <si>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</si>
  <si>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</si>
  <si>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</si>
  <si>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</si>
  <si>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</si>
  <si>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</si>
  <si>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</si>
  <si>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</si>
  <si>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</si>
  <si>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</si>
  <si>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</si>
  <si>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</si>
  <si>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</si>
  <si>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</si>
  <si>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</si>
  <si>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</si>
  <si>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</si>
  <si>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</si>
  <si>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</si>
  <si>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</si>
  <si>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</si>
  <si>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</si>
  <si>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</si>
  <si>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</si>
  <si>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</si>
  <si>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</si>
  <si>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</si>
  <si>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</si>
  <si>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</si>
  <si>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</si>
  <si>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</si>
  <si>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</si>
  <si>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</si>
  <si>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</si>
  <si>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</si>
  <si>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</si>
  <si>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</si>
  <si>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</si>
  <si>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</si>
  <si>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</si>
  <si>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</si>
  <si>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</si>
  <si>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</si>
  <si>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</si>
  <si>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</si>
  <si>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</si>
  <si>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</si>
  <si>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</si>
  <si>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</si>
  <si>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</si>
  <si>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</si>
  <si>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</si>
  <si>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</si>
  <si>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</si>
  <si>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</si>
  <si>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</si>
  <si>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</si>
  <si>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</si>
  <si>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</si>
  <si>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</si>
  <si>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</si>
  <si>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</si>
  <si>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</si>
  <si>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</si>
  <si>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</si>
  <si>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</si>
  <si>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</si>
  <si>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</si>
  <si>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</si>
  <si>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</si>
  <si>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</si>
  <si>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</si>
  <si>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</si>
  <si>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</si>
  <si>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</si>
  <si>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</si>
  <si>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</si>
  <si>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</si>
  <si>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</si>
  <si>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</si>
  <si>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</si>
  <si>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</si>
  <si>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</si>
  <si>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</si>
  <si>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</si>
  <si>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</si>
  <si>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</si>
  <si>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</si>
  <si>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</si>
  <si>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</si>
  <si>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</si>
  <si>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</si>
  <si>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</si>
  <si>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</si>
  <si>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</si>
  <si>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</si>
  <si>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</si>
  <si>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</si>
  <si>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</si>
  <si>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</si>
  <si>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</si>
  <si>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</si>
  <si>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</si>
  <si>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</si>
  <si>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</si>
  <si>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</si>
  <si>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</si>
  <si>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</si>
  <si>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</si>
  <si>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</si>
  <si>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</si>
  <si>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</si>
  <si>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</si>
  <si>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</si>
  <si>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</si>
  <si>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</si>
  <si>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</si>
  <si>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</si>
  <si>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</si>
  <si>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</si>
  <si>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</si>
  <si>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</si>
  <si>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</si>
  <si>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</si>
  <si>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</si>
  <si>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</si>
  <si>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</si>
  <si>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</si>
  <si>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</si>
  <si>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</si>
  <si>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</si>
  <si>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</si>
  <si>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</si>
  <si>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</si>
  <si>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</si>
  <si>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</si>
  <si>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</si>
  <si>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</si>
  <si>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</si>
  <si>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</si>
  <si>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</si>
  <si>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</si>
  <si>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</si>
  <si>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</si>
  <si>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</si>
  <si>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</si>
  <si>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</si>
  <si>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</si>
  <si>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</si>
  <si>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</si>
  <si>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</si>
  <si>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</si>
  <si>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</si>
  <si>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</si>
  <si>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</si>
  <si>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</si>
  <si>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</si>
  <si>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</si>
  <si>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</si>
  <si>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</si>
  <si>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</si>
  <si>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</si>
  <si>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</si>
  <si>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</si>
  <si>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</si>
  <si>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</si>
  <si>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</si>
  <si>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</si>
  <si>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</si>
  <si>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</si>
  <si>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</si>
  <si>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</si>
  <si>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</si>
  <si>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</si>
  <si>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</si>
  <si>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</si>
  <si>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</si>
  <si>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</si>
  <si>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</si>
  <si>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</si>
  <si>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</si>
  <si>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</si>
  <si>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</si>
  <si>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</si>
  <si>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</si>
  <si>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</si>
  <si>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</si>
  <si>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</si>
  <si>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</si>
  <si>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</si>
  <si>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</si>
  <si>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</si>
  <si>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</si>
  <si>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</si>
  <si>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</si>
  <si>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</si>
  <si>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</si>
  <si>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</si>
  <si>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</si>
  <si>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</si>
  <si>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</si>
  <si>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</si>
  <si>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</si>
  <si>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</si>
  <si>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</si>
  <si>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</si>
  <si>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</si>
  <si>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</si>
  <si>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</si>
  <si>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</si>
  <si>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</si>
  <si>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</si>
  <si>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</si>
  <si>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</si>
  <si>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</si>
  <si>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</si>
  <si>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</si>
  <si>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</si>
  <si>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</si>
  <si>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</si>
  <si>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</si>
  <si>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</si>
  <si>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</si>
  <si>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</si>
  <si>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</si>
  <si>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</si>
  <si>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</si>
  <si>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</si>
  <si>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</si>
  <si>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</si>
  <si>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</si>
  <si>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</si>
  <si>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</si>
  <si>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</si>
  <si>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</si>
  <si>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</si>
  <si>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</si>
  <si>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</si>
  <si>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</si>
  <si>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</si>
  <si>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</si>
  <si>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</si>
  <si>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</si>
  <si>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</si>
  <si>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</si>
  <si>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</si>
  <si>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</si>
  <si>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</si>
  <si>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</si>
  <si>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</si>
  <si>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</si>
  <si>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</si>
  <si>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</si>
  <si>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</si>
  <si>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</si>
  <si>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</si>
  <si>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</si>
  <si>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</si>
  <si>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</si>
  <si>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</si>
  <si>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</si>
  <si>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</si>
  <si>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</si>
  <si>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</si>
  <si>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</si>
  <si>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</si>
  <si>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</si>
  <si>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</si>
  <si>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</si>
  <si>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</si>
  <si>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</si>
  <si>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</si>
  <si>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</si>
  <si>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</si>
  <si>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</si>
  <si>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</si>
  <si>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</si>
  <si>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</si>
  <si>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</si>
  <si>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</si>
  <si>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</si>
  <si>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</si>
  <si>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</si>
  <si>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</si>
  <si>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</si>
  <si>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</si>
  <si>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</si>
  <si>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</si>
  <si>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</si>
  <si>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</si>
  <si>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</si>
  <si>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</si>
  <si>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</si>
  <si>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</si>
  <si>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</si>
  <si>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</si>
  <si>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</si>
  <si>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</si>
  <si>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</si>
  <si>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</si>
  <si>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</si>
  <si>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</si>
  <si>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</si>
  <si>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</si>
  <si>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</si>
  <si>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</si>
  <si>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</si>
  <si>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</si>
  <si>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</si>
  <si>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</si>
  <si>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</si>
  <si>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</si>
  <si>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</si>
  <si>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</si>
  <si>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</si>
  <si>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</si>
  <si>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</si>
  <si>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</si>
  <si>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</si>
  <si>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</si>
  <si>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</si>
  <si>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</si>
  <si>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</si>
  <si>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</si>
  <si>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</si>
  <si>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</si>
  <si>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</si>
  <si>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</si>
  <si>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</si>
  <si>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</si>
  <si>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</si>
  <si>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</si>
  <si>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</si>
  <si>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</si>
  <si>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</si>
  <si>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</si>
  <si>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</si>
  <si>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</si>
  <si>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</si>
  <si>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</si>
  <si>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</si>
  <si>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</si>
  <si>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</si>
  <si>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</si>
  <si>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</si>
  <si>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</si>
  <si>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</si>
  <si>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</si>
  <si>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</si>
  <si>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</si>
  <si>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</si>
  <si>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</si>
  <si>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</si>
  <si>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</si>
  <si>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</si>
  <si>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</si>
  <si>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</si>
  <si>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</si>
  <si>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</si>
  <si>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</si>
  <si>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</si>
  <si>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</si>
  <si>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</si>
  <si>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</si>
  <si>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</si>
  <si>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</si>
  <si>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</si>
  <si>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</si>
  <si>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</si>
  <si>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</si>
  <si>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</si>
  <si>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</si>
  <si>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</si>
  <si>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</si>
  <si>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</si>
  <si>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</si>
  <si>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</si>
  <si>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</si>
  <si>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</si>
  <si>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</si>
  <si>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</si>
  <si>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</si>
  <si>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</si>
  <si>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</si>
  <si>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</si>
  <si>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</si>
  <si>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</si>
  <si>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</si>
  <si>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</si>
  <si>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</si>
  <si>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</si>
  <si>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</si>
  <si>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</si>
  <si>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</si>
  <si>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</si>
  <si>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</si>
  <si>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</si>
  <si>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</si>
  <si>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</si>
  <si>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</si>
  <si>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</si>
  <si>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</si>
  <si>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</si>
  <si>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</si>
  <si>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</si>
  <si>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</si>
  <si>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</si>
  <si>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</si>
  <si>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</si>
  <si>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</si>
  <si>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</si>
  <si>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</si>
  <si>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</si>
  <si>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</si>
  <si>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</si>
  <si>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</si>
  <si>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</si>
  <si>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</si>
  <si>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</si>
  <si>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</si>
  <si>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</si>
  <si>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</si>
  <si>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</si>
  <si>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</si>
  <si>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</si>
  <si>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</si>
  <si>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</si>
  <si>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</si>
  <si>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</si>
  <si>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</si>
  <si>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</si>
  <si>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</si>
  <si>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</si>
  <si>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</si>
  <si>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</si>
  <si>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</si>
  <si>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</si>
  <si>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</si>
  <si>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</si>
  <si>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</si>
  <si>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</si>
  <si>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</si>
  <si>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</si>
  <si>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</si>
  <si>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</si>
  <si>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</si>
  <si>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</si>
  <si>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</si>
  <si>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</si>
  <si>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</si>
  <si>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</si>
  <si>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</si>
  <si>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</si>
  <si>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</si>
  <si>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</si>
  <si>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</si>
  <si>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</si>
  <si>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</si>
  <si>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</si>
  <si>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</si>
  <si>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</si>
  <si>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</si>
  <si>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</si>
  <si>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</si>
  <si>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</si>
  <si>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</si>
  <si>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</si>
  <si>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</si>
  <si>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</si>
  <si>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</si>
  <si>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</si>
  <si>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</si>
  <si>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</si>
  <si>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</si>
  <si>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</si>
  <si>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</si>
  <si>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</si>
  <si>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</si>
  <si>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</si>
  <si>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</si>
  <si>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</si>
  <si>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</si>
  <si>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</si>
  <si>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</si>
  <si>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</si>
  <si>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</si>
  <si>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</si>
  <si>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</si>
  <si>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</si>
  <si>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</si>
  <si>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</si>
  <si>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</si>
  <si>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</si>
  <si>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</si>
  <si>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</si>
  <si>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</si>
  <si>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</si>
  <si>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</si>
  <si>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</si>
  <si>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</si>
  <si>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</si>
  <si>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</si>
  <si>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</si>
  <si>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</si>
  <si>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</si>
  <si>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</si>
  <si>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</si>
  <si>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</si>
  <si>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</si>
  <si>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</si>
  <si>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</si>
  <si>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</si>
  <si>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</si>
  <si>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</si>
  <si>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</si>
  <si>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</si>
  <si>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</si>
  <si>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</si>
  <si>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</si>
  <si>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</si>
  <si>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</si>
  <si>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</si>
  <si>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</si>
  <si>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</si>
  <si>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</si>
  <si>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</si>
  <si>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</si>
  <si>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</si>
  <si>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</si>
  <si>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</si>
  <si>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</si>
  <si>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</si>
  <si>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</si>
  <si>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</si>
  <si>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</si>
  <si>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</si>
  <si>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</si>
  <si>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</si>
  <si>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</si>
  <si>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</si>
  <si>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</si>
  <si>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</si>
  <si>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</si>
  <si>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</si>
  <si>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</si>
  <si>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</si>
  <si>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</si>
  <si>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</si>
  <si>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</si>
  <si>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</si>
  <si>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</si>
  <si>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</si>
  <si>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</si>
  <si>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</si>
  <si>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</si>
  <si>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</si>
  <si>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</si>
  <si>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</si>
  <si>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</si>
  <si>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</si>
  <si>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</si>
  <si>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</si>
  <si>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</si>
  <si>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</si>
  <si>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</si>
  <si>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</si>
  <si>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</si>
  <si>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</si>
  <si>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</si>
  <si>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</si>
  <si>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</si>
  <si>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</si>
  <si>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</si>
  <si>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</si>
  <si>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</si>
  <si>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</si>
  <si>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</si>
  <si>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</si>
  <si>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</si>
  <si>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</si>
  <si>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</si>
  <si>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</si>
  <si>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</si>
  <si>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</si>
  <si>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</si>
  <si>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</si>
  <si>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</si>
  <si>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</si>
  <si>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</si>
  <si>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</si>
  <si>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</si>
  <si>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</si>
  <si>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</si>
  <si>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</si>
  <si>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</si>
  <si>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</si>
  <si>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</si>
  <si>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</si>
  <si>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</si>
  <si>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</si>
  <si>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</si>
  <si>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</si>
  <si>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</si>
  <si>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</si>
  <si>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</si>
  <si>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</si>
  <si>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</si>
  <si>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</si>
  <si>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</si>
  <si>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</si>
  <si>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</si>
  <si>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</si>
  <si>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</si>
  <si>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</si>
  <si>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</si>
  <si>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</si>
  <si>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</si>
  <si>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</si>
  <si>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</si>
  <si>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</si>
  <si>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</si>
  <si>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</si>
  <si>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</si>
  <si>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</si>
  <si>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</si>
  <si>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</si>
  <si>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</si>
  <si>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</si>
  <si>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</si>
  <si>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</si>
  <si>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</si>
  <si>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</si>
  <si>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</si>
  <si>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</si>
  <si>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</si>
  <si>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</si>
  <si>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</si>
  <si>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</si>
  <si>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</si>
  <si>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</si>
  <si>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</si>
  <si>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</si>
  <si>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</si>
  <si>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</si>
  <si>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</si>
  <si>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</si>
  <si>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</si>
  <si>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</si>
  <si>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</si>
  <si>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</si>
  <si>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</si>
  <si>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</si>
  <si>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</si>
  <si>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</si>
  <si>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</si>
  <si>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</si>
  <si>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</si>
  <si>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</si>
  <si>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</si>
  <si>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</si>
  <si>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</si>
  <si>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</si>
  <si>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</si>
  <si>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</si>
  <si>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</si>
  <si>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</si>
  <si>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</si>
  <si>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</si>
  <si>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</si>
  <si>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</si>
  <si>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</si>
  <si>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</si>
  <si>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</si>
  <si>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</si>
  <si>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</si>
  <si>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</si>
  <si>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</si>
  <si>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</si>
  <si>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</si>
  <si>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</si>
  <si>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</si>
  <si>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</si>
  <si>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</si>
  <si>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</si>
  <si>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</si>
  <si>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</si>
  <si>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</si>
  <si>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</si>
  <si>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</si>
  <si>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</si>
  <si>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</si>
  <si>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</si>
  <si>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</si>
  <si>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</si>
  <si>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</si>
  <si>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</si>
  <si>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</si>
  <si>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</si>
  <si>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</si>
  <si>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</si>
  <si>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</si>
  <si>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</si>
  <si>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</si>
  <si>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</si>
  <si>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</si>
  <si>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</si>
  <si>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</si>
  <si>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</si>
  <si>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</si>
  <si>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</si>
  <si>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</si>
  <si>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</si>
  <si>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</si>
  <si>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</si>
  <si>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</si>
  <si>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</si>
  <si>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</si>
  <si>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</si>
  <si>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</si>
  <si>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</si>
  <si>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</si>
  <si>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</si>
  <si>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</si>
  <si>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</si>
  <si>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</si>
  <si>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</si>
  <si>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</si>
  <si>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</si>
  <si>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</si>
  <si>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</si>
  <si>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</si>
  <si>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</si>
  <si>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</si>
  <si>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</si>
  <si>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</si>
  <si>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</si>
  <si>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</si>
  <si>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</si>
  <si>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</si>
  <si>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</si>
  <si>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</si>
  <si>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</si>
  <si>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</si>
  <si>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</si>
  <si>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</si>
  <si>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</si>
  <si>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</si>
  <si>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</si>
  <si>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</si>
  <si>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</si>
  <si>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</si>
  <si>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</si>
  <si>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</si>
  <si>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</si>
  <si>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</si>
  <si>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</si>
  <si>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</si>
  <si>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</si>
  <si>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</si>
  <si>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</si>
  <si>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</si>
  <si>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</si>
  <si>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</si>
  <si>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</si>
  <si>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</si>
  <si>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</si>
  <si>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</si>
  <si>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</si>
  <si>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</si>
  <si>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</si>
  <si>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</si>
  <si>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</si>
  <si>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</si>
  <si>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</si>
  <si>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</si>
  <si>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</si>
  <si>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</si>
  <si>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</si>
  <si>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</si>
  <si>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</si>
  <si>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</si>
  <si>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</si>
  <si>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</si>
  <si>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</si>
  <si>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</si>
  <si>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</si>
  <si>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</si>
  <si>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</si>
  <si>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</si>
  <si>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</si>
  <si>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</si>
  <si>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</si>
  <si>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</si>
  <si>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</si>
  <si>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</si>
  <si>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</si>
  <si>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</si>
  <si>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</si>
  <si>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</si>
  <si>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</si>
  <si>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</si>
  <si>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</si>
  <si>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</si>
  <si>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</si>
  <si>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</si>
  <si>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</si>
  <si>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</si>
  <si>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</si>
  <si>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</si>
  <si>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</si>
  <si>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</si>
  <si>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</si>
  <si>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</si>
  <si>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</si>
  <si>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</si>
  <si>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</si>
  <si>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</si>
  <si>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</si>
  <si>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</si>
  <si>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</si>
  <si>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</si>
  <si>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</si>
  <si>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</si>
  <si>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</si>
  <si>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</si>
  <si>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</si>
  <si>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</si>
  <si>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</si>
  <si>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</si>
  <si>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</si>
  <si>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</si>
  <si>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</si>
  <si>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</si>
  <si>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</si>
  <si>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</si>
  <si>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</si>
  <si>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</si>
  <si>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</si>
  <si>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</si>
  <si>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</si>
  <si>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</si>
  <si>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</si>
  <si>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</si>
  <si>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</si>
  <si>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</si>
  <si>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</si>
  <si>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</si>
  <si>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</si>
  <si>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</si>
  <si>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</si>
  <si>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</si>
  <si>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</si>
  <si>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</si>
  <si>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</si>
  <si>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</si>
  <si>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</si>
  <si>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</si>
  <si>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</si>
  <si>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</si>
  <si>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</si>
  <si>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</si>
  <si>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</si>
  <si>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</si>
  <si>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</si>
  <si>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</si>
  <si>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</si>
  <si>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</si>
  <si>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</si>
  <si>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</si>
  <si>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</si>
  <si>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</si>
  <si>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</si>
  <si>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</si>
  <si>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</si>
  <si>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</si>
  <si>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</si>
  <si>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</si>
  <si>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</si>
  <si>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</si>
  <si>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</si>
  <si>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</si>
  <si>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</si>
  <si>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</si>
  <si>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</si>
  <si>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</si>
  <si>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</si>
  <si>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</si>
  <si>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</si>
  <si>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</si>
  <si>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</si>
  <si>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</si>
  <si>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</si>
  <si>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</si>
  <si>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</si>
  <si>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</si>
  <si>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</si>
  <si>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</si>
  <si>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</si>
  <si>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</si>
  <si>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</si>
  <si>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</si>
  <si>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</si>
  <si>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</si>
  <si>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</si>
  <si>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</si>
  <si>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</si>
  <si>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</si>
  <si>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</si>
  <si>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</si>
  <si>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</si>
  <si>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</si>
  <si>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</si>
  <si>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</si>
  <si>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</si>
  <si>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</si>
  <si>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</si>
  <si>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</si>
  <si>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</si>
  <si>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</si>
  <si>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</si>
  <si>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</si>
  <si>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</si>
  <si>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</si>
  <si>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</si>
  <si>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</si>
  <si>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</si>
  <si>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</si>
  <si>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</si>
  <si>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</si>
  <si>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</si>
  <si>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</si>
  <si>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</si>
  <si>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</si>
  <si>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</si>
  <si>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</si>
  <si>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</si>
  <si>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</si>
  <si>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</si>
  <si>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</si>
  <si>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</si>
  <si>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</si>
  <si>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</si>
  <si>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</si>
  <si>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</si>
  <si>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</si>
  <si>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</si>
  <si>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</si>
  <si>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</si>
  <si>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</si>
  <si>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</si>
  <si>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</si>
  <si>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</si>
  <si>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</si>
  <si>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</si>
  <si>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</si>
  <si>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</si>
  <si>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</si>
  <si>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</si>
  <si>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</si>
  <si>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</si>
  <si>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</si>
  <si>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</si>
  <si>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</si>
  <si>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</si>
  <si>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</si>
  <si>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</si>
  <si>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</si>
  <si>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</si>
  <si>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</si>
  <si>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</si>
  <si>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</si>
  <si>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</si>
  <si>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</si>
  <si>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</si>
  <si>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</si>
  <si>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</si>
  <si>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</si>
  <si>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</si>
  <si>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</si>
  <si>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</si>
  <si>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</si>
  <si>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</si>
  <si>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</si>
  <si>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</si>
  <si>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</si>
  <si>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</si>
  <si>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</si>
  <si>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</si>
  <si>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</si>
  <si>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</si>
  <si>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</si>
  <si>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</si>
  <si>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</si>
  <si>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</si>
  <si>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</si>
  <si>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</si>
  <si>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</si>
  <si>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</si>
  <si>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</si>
  <si>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</si>
  <si>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</si>
  <si>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</si>
  <si>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</si>
  <si>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</si>
  <si>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</si>
  <si>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</si>
  <si>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</si>
  <si>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</si>
  <si>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</si>
  <si>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</si>
  <si>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</si>
  <si>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</si>
  <si>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</si>
  <si>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</si>
  <si>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</si>
  <si>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</si>
  <si>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</si>
  <si>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</si>
  <si>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</si>
  <si>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</si>
  <si>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</si>
  <si>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</si>
  <si>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</si>
  <si>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</si>
  <si>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</si>
  <si>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</si>
  <si>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</si>
  <si>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</si>
  <si>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</si>
  <si>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</si>
  <si>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</si>
  <si>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</si>
  <si>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</si>
  <si>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</si>
  <si>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</si>
  <si>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</si>
  <si>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</si>
  <si>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</si>
  <si>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</si>
  <si>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</si>
  <si>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</si>
  <si>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</si>
  <si>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</si>
  <si>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</si>
  <si>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</si>
  <si>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</si>
  <si>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</si>
  <si>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</si>
  <si>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</si>
  <si>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</si>
  <si>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</si>
  <si>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</si>
  <si>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</si>
  <si>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</si>
  <si>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</si>
  <si>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</si>
  <si>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</si>
  <si>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</si>
  <si>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</si>
  <si>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</si>
  <si>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</si>
  <si>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</si>
  <si>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</si>
  <si>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</si>
  <si>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</si>
  <si>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</si>
  <si>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</si>
  <si>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</si>
  <si>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</si>
  <si>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</si>
  <si>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</si>
  <si>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</si>
  <si>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</si>
  <si>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</si>
  <si>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</si>
  <si>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</si>
  <si>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</si>
  <si>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</si>
  <si>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</si>
  <si>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</si>
  <si>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</si>
  <si>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</si>
  <si>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</si>
  <si>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</si>
  <si>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</si>
  <si>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</si>
  <si>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</si>
  <si>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</si>
  <si>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</si>
  <si>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</si>
  <si>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</si>
  <si>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</si>
  <si>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</si>
  <si>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</si>
  <si>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</si>
  <si>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</si>
  <si>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</si>
  <si>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</si>
  <si>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</si>
  <si>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</si>
  <si>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</si>
  <si>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</si>
  <si>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</si>
  <si>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</si>
  <si>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</si>
  <si>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</si>
  <si>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</si>
  <si>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</si>
  <si>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</si>
  <si>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</si>
  <si>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</si>
  <si>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</si>
  <si>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</si>
  <si>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</si>
  <si>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</si>
  <si>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</si>
  <si>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</si>
  <si>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</si>
  <si>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</si>
  <si>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</si>
  <si>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</si>
  <si>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</si>
  <si>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</si>
  <si>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</si>
  <si>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</si>
  <si>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</si>
  <si>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</si>
  <si>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</si>
  <si>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</si>
  <si>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</si>
  <si>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</si>
  <si>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</si>
  <si>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</si>
  <si>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</si>
  <si>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</si>
  <si>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</si>
  <si>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</si>
  <si>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</si>
  <si>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</si>
  <si>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</si>
  <si>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</si>
  <si>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</si>
  <si>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</si>
  <si>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</si>
  <si>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</si>
  <si>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</si>
  <si>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</si>
  <si>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</si>
  <si>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</si>
  <si>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</si>
  <si>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</si>
  <si>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</si>
  <si>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</si>
  <si>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</si>
  <si>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</si>
  <si>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</si>
  <si>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</si>
  <si>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</si>
  <si>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</si>
  <si>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</si>
  <si>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</si>
  <si>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</si>
  <si>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</si>
  <si>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</si>
  <si>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</si>
  <si>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</si>
  <si>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</si>
  <si>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</si>
  <si>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</si>
  <si>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</si>
  <si>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</si>
  <si>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</si>
  <si>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</si>
  <si>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</si>
  <si>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</si>
  <si>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</si>
  <si>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</si>
  <si>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</si>
  <si>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</si>
  <si>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</si>
  <si>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</si>
  <si>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</si>
  <si>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</si>
  <si>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</si>
  <si>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</si>
  <si>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</si>
  <si>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</si>
  <si>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</si>
  <si>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</si>
  <si>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</si>
  <si>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</si>
  <si>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</si>
  <si>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</si>
  <si>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</si>
  <si>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</si>
  <si>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</si>
  <si>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</si>
  <si>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</si>
  <si>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</si>
  <si>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</si>
  <si>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</si>
  <si>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</si>
  <si>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</si>
  <si>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</si>
  <si>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</si>
  <si>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</si>
  <si>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</si>
  <si>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</si>
  <si>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</si>
  <si>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</si>
  <si>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</si>
  <si>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</si>
  <si>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</si>
  <si>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</si>
  <si>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</si>
  <si>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</si>
  <si>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</si>
  <si>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</si>
  <si>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</si>
  <si>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</si>
  <si>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</si>
  <si>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</si>
  <si>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</si>
  <si>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</si>
  <si>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</si>
  <si>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</si>
  <si>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</si>
  <si>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</si>
  <si>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</si>
  <si>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</si>
  <si>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</si>
  <si>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</si>
  <si>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</si>
  <si>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</si>
  <si>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</si>
  <si>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</si>
  <si>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</si>
  <si>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</si>
  <si>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</si>
  <si>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</si>
  <si>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</si>
  <si>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</si>
  <si>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</si>
  <si>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</si>
  <si>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</si>
  <si>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</si>
  <si>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</si>
  <si>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</si>
  <si>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</si>
  <si>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</si>
  <si>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</si>
  <si>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</si>
  <si>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</si>
  <si>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</si>
  <si>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</si>
  <si>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</si>
  <si>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</si>
  <si>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</si>
  <si>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</si>
  <si>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</si>
  <si>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</si>
  <si>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</si>
  <si>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</si>
  <si>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</si>
  <si>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</si>
  <si>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</si>
  <si>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</si>
  <si>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</si>
  <si>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</si>
  <si>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</si>
  <si>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</si>
  <si>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</si>
  <si>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</si>
  <si>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</si>
  <si>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</si>
  <si>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</si>
  <si>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</si>
  <si>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</si>
  <si>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</si>
  <si>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</si>
  <si>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</si>
  <si>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</si>
  <si>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</si>
  <si>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</si>
  <si>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</si>
  <si>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</si>
  <si>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</si>
  <si>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</si>
  <si>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</si>
  <si>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</si>
  <si>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</si>
  <si>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</si>
  <si>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</si>
  <si>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</si>
  <si>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</si>
  <si>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</si>
  <si>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</si>
  <si>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</si>
  <si>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</si>
  <si>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</si>
  <si>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</si>
  <si>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</si>
  <si>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</si>
  <si>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</si>
  <si>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</si>
  <si>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</si>
  <si>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</si>
  <si>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</si>
  <si>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</si>
  <si>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</si>
  <si>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</si>
  <si>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</si>
  <si>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</si>
  <si>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</si>
  <si>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</si>
  <si>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</si>
  <si>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</si>
  <si>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</si>
  <si>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</si>
  <si>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</si>
  <si>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</si>
  <si>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</si>
  <si>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</si>
  <si>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</si>
  <si>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</si>
  <si>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</si>
  <si>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</si>
  <si>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</si>
  <si>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</si>
  <si>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</si>
  <si>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</si>
  <si>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</si>
  <si>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</si>
  <si>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</si>
  <si>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</si>
  <si>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</si>
  <si>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</si>
  <si>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</si>
  <si>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</si>
  <si>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</si>
  <si>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</si>
  <si>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</si>
  <si>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</si>
  <si>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</si>
  <si>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</si>
  <si>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</si>
  <si>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</si>
  <si>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</si>
  <si>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</si>
  <si>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</si>
  <si>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</si>
  <si>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</si>
  <si>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</si>
  <si>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</si>
  <si>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</si>
  <si>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</si>
  <si>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</si>
  <si>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</si>
  <si>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</si>
  <si>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</si>
  <si>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</si>
  <si>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</si>
  <si>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</si>
  <si>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</si>
  <si>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</si>
  <si>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</si>
  <si>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</si>
  <si>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</si>
  <si>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</si>
  <si>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</si>
  <si>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</si>
  <si>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</si>
  <si>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</si>
  <si>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</si>
  <si>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</si>
  <si>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</si>
  <si>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</si>
  <si>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</si>
  <si>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</si>
  <si>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</si>
  <si>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</si>
  <si>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</si>
  <si>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</si>
  <si>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</si>
  <si>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</si>
  <si>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</si>
  <si>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</si>
  <si>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</si>
  <si>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</si>
  <si>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</si>
  <si>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</si>
  <si>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</si>
  <si>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</si>
  <si>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</si>
  <si>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</si>
  <si>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</si>
  <si>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</si>
  <si>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</si>
  <si>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</si>
  <si>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</si>
  <si>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</si>
  <si>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</si>
  <si>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</si>
  <si>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</si>
  <si>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</si>
  <si>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</si>
  <si>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</si>
  <si>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</si>
  <si>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</si>
  <si>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</si>
  <si>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</si>
  <si>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</si>
  <si>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</si>
  <si>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</si>
  <si>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</si>
  <si>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</si>
  <si>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</si>
  <si>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</si>
  <si>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</si>
  <si>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</si>
  <si>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</si>
  <si>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</si>
  <si>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</si>
  <si>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</si>
  <si>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</si>
  <si>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</si>
  <si>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</si>
  <si>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</si>
  <si>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</si>
  <si>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</si>
  <si>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</si>
  <si>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</si>
  <si>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</si>
  <si>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</si>
  <si>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</si>
  <si>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</si>
  <si>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</si>
  <si>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</si>
  <si>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</si>
  <si>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</si>
  <si>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</si>
  <si>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</si>
  <si>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</si>
  <si>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</si>
  <si>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</si>
  <si>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</si>
  <si>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</si>
  <si>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</si>
  <si>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</si>
  <si>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</si>
  <si>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</si>
  <si>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</si>
  <si>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</si>
  <si>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</si>
  <si>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</si>
  <si>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</si>
  <si>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</si>
  <si>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</si>
  <si>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</si>
  <si>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</si>
  <si>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</si>
  <si>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</si>
  <si>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</si>
  <si>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</si>
  <si>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</si>
  <si>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</si>
  <si>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</si>
  <si>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</si>
  <si>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</si>
  <si>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</si>
  <si>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</si>
  <si>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</si>
  <si>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</si>
  <si>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</si>
  <si>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</si>
  <si>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</si>
  <si>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</si>
  <si>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</si>
  <si>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</si>
  <si>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</si>
  <si>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</si>
  <si>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</si>
  <si>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</si>
  <si>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</si>
  <si>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</si>
  <si>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</si>
  <si>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</si>
  <si>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</si>
  <si>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</si>
  <si>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</si>
  <si>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</si>
  <si>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</si>
  <si>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</si>
  <si>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</si>
  <si>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</si>
  <si>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</si>
  <si>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</si>
  <si>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</si>
  <si>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</si>
  <si>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</si>
  <si>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</si>
  <si>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</si>
  <si>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</si>
  <si>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</si>
  <si>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</si>
  <si>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</si>
  <si>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</si>
  <si>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</si>
  <si>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</si>
  <si>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</si>
  <si>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</si>
  <si>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</si>
  <si>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</si>
  <si>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</si>
  <si>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</si>
  <si>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</si>
  <si>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</si>
  <si>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</si>
  <si>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</si>
  <si>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</si>
  <si>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</si>
  <si>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</si>
  <si>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</si>
  <si>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</si>
  <si>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</si>
  <si>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</si>
  <si>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</si>
  <si>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</si>
  <si>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</si>
  <si>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</si>
  <si>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</si>
  <si>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</si>
  <si>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</si>
  <si>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</si>
  <si>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</si>
  <si>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</si>
  <si>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</si>
  <si>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</si>
  <si>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</si>
  <si>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</si>
  <si>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</si>
  <si>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</si>
  <si>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</si>
  <si>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</si>
  <si>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</si>
  <si>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</si>
  <si>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</si>
  <si>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</si>
  <si>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</si>
  <si>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</si>
  <si>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</si>
  <si>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</si>
  <si>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</si>
  <si>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</si>
  <si>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</si>
  <si>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</si>
  <si>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</si>
  <si>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</si>
  <si>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</si>
  <si>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</si>
  <si>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</si>
  <si>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</si>
  <si>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</si>
  <si>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</si>
  <si>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</si>
  <si>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</si>
  <si>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</si>
  <si>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</si>
  <si>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</si>
  <si>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</si>
  <si>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</si>
  <si>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</si>
  <si>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</si>
  <si>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</si>
  <si>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</si>
  <si>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</si>
  <si>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</si>
  <si>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</si>
  <si>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</si>
  <si>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</si>
  <si>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</si>
  <si>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</si>
  <si>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</si>
  <si>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</si>
  <si>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</si>
  <si>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</si>
  <si>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</si>
  <si>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</si>
  <si>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</si>
  <si>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</si>
  <si>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</si>
  <si>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</si>
  <si>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</si>
  <si>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</si>
  <si>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</si>
  <si>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</si>
  <si>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</si>
  <si>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</si>
  <si>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</si>
  <si>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</si>
  <si>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</si>
  <si>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</si>
  <si>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</si>
  <si>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</si>
  <si>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</si>
  <si>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</si>
  <si>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</si>
  <si>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</si>
  <si>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</si>
  <si>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</si>
  <si>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</si>
  <si>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</si>
  <si>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</si>
  <si>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</si>
  <si>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</si>
  <si>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</si>
  <si>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</si>
  <si>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</si>
  <si>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</si>
  <si>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</si>
  <si>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</si>
  <si>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</si>
  <si>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</si>
  <si>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</si>
  <si>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</si>
  <si>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</si>
  <si>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</si>
  <si>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</si>
  <si>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</si>
  <si>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</si>
  <si>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</si>
  <si>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</si>
  <si>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</si>
  <si>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</si>
  <si>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</si>
  <si>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</si>
  <si>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</si>
  <si>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</si>
  <si>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</si>
  <si>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</si>
  <si>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</si>
  <si>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</si>
  <si>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</si>
  <si>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</si>
  <si>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</si>
  <si>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</si>
  <si>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</si>
  <si>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</si>
  <si>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</si>
  <si>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</si>
  <si>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</si>
  <si>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</si>
  <si>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</si>
  <si>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</si>
  <si>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</si>
  <si>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</si>
  <si>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</si>
  <si>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</si>
  <si>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</si>
  <si>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</si>
  <si>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</si>
  <si>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</si>
  <si>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</si>
  <si>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</si>
  <si>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</si>
  <si>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</si>
  <si>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</si>
  <si>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</si>
  <si>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</si>
  <si>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</si>
  <si>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</si>
  <si>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</si>
  <si>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</si>
  <si>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</si>
  <si>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</si>
  <si>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</si>
  <si>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</si>
  <si>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</si>
  <si>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</si>
  <si>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</si>
  <si>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</si>
  <si>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</si>
  <si>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</si>
  <si>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</si>
  <si>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</si>
  <si>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</si>
  <si>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</si>
  <si>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</si>
  <si>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</si>
  <si>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</si>
  <si>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</si>
  <si>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</si>
  <si>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</si>
  <si>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</si>
  <si>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</si>
  <si>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</si>
  <si>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</si>
  <si>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</si>
  <si>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</si>
  <si>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</si>
  <si>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</si>
  <si>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</si>
  <si>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</si>
  <si>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</si>
  <si>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</si>
  <si>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</si>
  <si>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</si>
  <si>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</si>
  <si>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</si>
  <si>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PCM-20251025-00001749</t>
  </si>
  <si>
    <t xml:space="preserve">Team at site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</si>
  <si>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</si>
  <si>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</si>
  <si>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</si>
  <si>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</si>
  <si>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</si>
  <si>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night access issue / USF area team will check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</si>
  <si>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</si>
  <si>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</si>
  <si>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</si>
  <si>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</si>
  <si>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</si>
  <si>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</si>
  <si>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PCM-20251025-00001817</t>
  </si>
  <si>
    <t>em team need 60 mints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</si>
</sst>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34" fillId="0" borderId="0" xfId="0" applyFont="1"/>
    <xf numFmtId="0" fontId="21" fillId="13" borderId="13" xfId="0" applyFont="1" applyFill="1" applyBorder="1" applyAlignment="1">
      <alignment horizontal="center" vertical="center" wrapText="1"/>
    </xf>
    <xf numFmtId="0" fontId="35"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5" totalsRowShown="0" headerRowDxfId="64" dataDxfId="63" headerRowBorderDxfId="61" tableBorderDxfId="62">
  <autoFilter ref="A1:L111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4" totalsRowShown="0" headerRowDxfId="15" dataDxfId="14" headerRowBorderDxfId="12" tableBorderDxfId="13">
  <autoFilter ref="A1:L13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293.05197141203826</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12.556982986112416</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45956.000397337964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45956.000397337964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45956.000397337964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45956.000397337964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45956.000397337964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45956.000397337964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45956.000397337964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45956.000397337964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45956.000397337964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45956.000397337964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45956.000397337964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45956.000397337964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45956.000397337964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45956.000397337964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45956.000397337964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45956.000397337964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45956.000397337964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45956.000397337964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45956.000397337964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45956.000397337964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45956.000397337964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45956.000397337964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45956.000397337964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45956.000397337964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45956.000397337964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45956.000397337964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45956.000397337964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45956.000397337964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45956.000397337964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45956.000397337964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45956.000397337964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45956.000397337964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45956.000397337964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45956.000397337964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45956.000397337964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45956.000397337964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45956.000397337964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45956.000397337964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45956.000397337964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45956.000397337964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45956.000397337964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45956.000397337964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45956.000397337964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45956.000397337964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45956.000397337964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45956.000397337964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45956.000397337964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45956.000397337964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45956.000397337964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45956.000397337964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45956.000397337964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45956.000397337964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45956.000397337964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45956.000397337964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45956.000397337964</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45956.000397337964</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54F24EE9-F066-43FE-B9CC-C6B20C2C7774}"/>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A5" sqref="A5:XFD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131.00055937500292</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11.50462187499943</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45956.000397337964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45956.000397337964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45956.000397337964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45956.000397337964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45956.000397337964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45956.000397337964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45956.000397337964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45956.000397337964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45956.000397337964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45956.000397337964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45956.000397337964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45956.000397337964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45956.000397337964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45956.000397337964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45956.000397337964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45956.000397337964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45956.000397337964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45956.000397337964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45956.000397337964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45956.000397337964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45956.000397337964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45956.000397337964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45956.000397337964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45956.000397337964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45956.000397337964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45956.000397337964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45956.000397337964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45956.000397337964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45956.000397337964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45956.000397337964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45956.000397337964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45956.000397337964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45956.000397337964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45956.000397337964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45956.000397337964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45956.000397337964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45956.000397337964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45956.000397337964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45956.000397337964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45956.000397337964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45956.000397337964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45956.000397337964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45956.000397337964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45956.000397337964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45956.000397337964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45956.000397337964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45956.000397337964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45956.000397337964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45956.000397337964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45956.000397337964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45956.000397337964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45956.000397337964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45956.000397337964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45956.000397337964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45956.000397337964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45956.000397337964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45956.000397337964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45956.000397337964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45956.000397337964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45956.000397337964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45956.000397337964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45956.000397337964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45956.000397337964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45956.000397337964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45956.000397337964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45956.000397337964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45956.000397337964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45956.000397337964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45956.000397337964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45956.000397337964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45956.000397337964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45956.000397337964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45956.000397337964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45956.000397337964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45956.000397337964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45956.000397337964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45956.000397337964</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45956.000397337964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45956.000397337964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45956.000397337964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45956.000397337964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45956.000397337964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45956.000397337964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45956.000397337964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45956.000397337964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45956.000397337964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45956.000397337964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45956.000397337964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45956.000397337964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45956.000397337964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45956.000397337964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45956.000397337964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45956.000397337964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45956.000397337964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45956.000397337964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45956.000397337964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45956.000397337964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45956.000397337964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45956.000397337964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45956.000397337964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45956.000397337964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45956.000397337964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45956.000397337964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45956.000397337964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45956.000397337964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45956.000397337964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45956.000397337964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45956.000397337964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45956.000397337964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45956.000397337964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45956.000397337964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45956.000397337964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45956.000397337964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45956.000397337964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45956.000397337964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45956.000397337964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45956.000397337964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45956.000397337964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45956.000397337964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45956.000397337964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45956.000397337964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45956.000397337964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45956.000397337964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45956.000397337964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45956.000397337964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45956.000397337964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45956.000397337964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45956.000397337964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45956.000397337964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45956.000397337964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45956.000397337964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45956.000397337964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45956.000397337964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45956.000397337964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45956.000397337964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45956.000397337964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45956.000397337964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45956.000397337964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45956.000397337964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45956.000397337964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45956.000397337964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45956.000397337964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45956.000397337964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45956.000397337964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45956.000397337964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45956.000397337964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45956.000397337964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45956.000397337964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45956.000397337964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45956.000397337964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45956.000397337964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45956.000397337964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45956.000397337964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45956.000397337964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45956.000397337964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45956.000397337964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45956.000397337964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45956.000397337964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45956.000397337964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45956.000397337964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45956.000397337964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45956.000397337964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45956.000397337964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45956.000397337964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45956.000397337964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45956.000397337964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45956.000397337964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45956.000397337964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45956.000397337964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45956.000397337964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45956.000397337964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45956.000397337964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45956.000397337964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45956.000397337964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45956.000397337964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45956.000397337964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45956.000397337964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45956.000397337964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45956.000397337964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45956.000397337964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45956.000397337964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45956.000397337964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45956.000397337964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45956.000397337964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45956.000397337964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45956.000397337964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45956.000397337964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45956.000397337964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45956.000397337964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45956.000397337964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45956.000397337964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45956.000397337964</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45956.000397337964</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45956.000397337964</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45956.000397337964</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45956.000397337964</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45956.000397337964</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45956.000397337964</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45956.000397337964</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45956.000397337964</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45956.000397337964</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45956.000397337964</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45956.000397337964</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45956.000397337964</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45956.000397337964</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45956.000397337964</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45956.000397337964</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45956.000397337964</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45956.000397337964</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45956.000397337964</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45956.000397337964</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45956.000397337964</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45956.000397337964</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45956.000397337964</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45956.000397337964</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45956.000397337964</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45956.000397337964</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45956.000397337964</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45956.000397337964</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45956.000397337964</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45956.000397337964</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5"/>
  <sheetViews>
    <sheetView workbookViewId="0">
      <selection activeCell="D2" sqref="D2:D11"/>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4.5" style="25" customWidth="1"/>
    <col min="9" max="9" width="15.296875" style="24" customWidth="1"/>
    <col min="10" max="10" width="21.0976562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8</v>
      </c>
      <c r="D2" s="18" t="s">
        <v>19819</v>
      </c>
      <c r="E2" s="18" t="s">
        <v>39079</v>
      </c>
      <c r="F2" s="20">
        <v>45955.905543981484</v>
      </c>
      <c r="G2" s="21">
        <f t="shared" ref="G2:G12" ca="1" si="0">IFERROR(NOW()-F2,"-")</f>
        <v>9.485335648059845E-2</v>
      </c>
      <c r="H2" s="22">
        <v>45955.881979166668</v>
      </c>
      <c r="I2" s="19" t="str">
        <f>IFERROR(VLOOKUP(D2,DB!A:F,6,0),"")</f>
        <v>Generator-DG</v>
      </c>
      <c r="J2" s="18" t="str">
        <f>IFERROR(VLOOKUP(D2,DB!A:G,7,0),"")</f>
        <v>Dead</v>
      </c>
      <c r="K2" s="46" t="s">
        <v>39087</v>
      </c>
      <c r="L2" s="23" t="str">
        <f>IFERROR(VLOOKUP(D2,DB!A:I,9,0),"")</f>
        <v>Latis</v>
      </c>
    </row>
    <row r="3" spans="1:13" ht="15" customHeight="1">
      <c r="A3" s="19"/>
      <c r="B3" s="63" t="str">
        <f>IFERROR(VLOOKUP(D3,DB!A:K,11,0),"")</f>
        <v/>
      </c>
      <c r="C3" s="18"/>
      <c r="D3" s="18"/>
      <c r="E3" s="18"/>
      <c r="F3" s="20"/>
      <c r="G3" s="21">
        <f t="shared" ca="1" si="0"/>
        <v>45956.000397337964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45956.000397337964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45956.000397337964</v>
      </c>
      <c r="H5" s="22"/>
      <c r="I5" s="19" t="str">
        <f>IFERROR(VLOOKUP(D5,DB!A:F,6,0),"")</f>
        <v/>
      </c>
      <c r="J5" s="18" t="str">
        <f>IFERROR(VLOOKUP(D5,DB!A:G,7,0),"")</f>
        <v/>
      </c>
      <c r="K5" s="46"/>
      <c r="L5" s="23" t="str">
        <f>IFERROR(VLOOKUP(D5,DB!A:I,9,0),"")</f>
        <v/>
      </c>
    </row>
    <row r="6" spans="1:13" ht="15" customHeight="1">
      <c r="A6" s="19"/>
      <c r="B6" s="63" t="str">
        <f>IFERROR(VLOOKUP(D6,DB!A:K,11,0),"")</f>
        <v>R3</v>
      </c>
      <c r="C6" s="18"/>
      <c r="D6" s="18" t="s">
        <v>5168</v>
      </c>
      <c r="E6" s="18"/>
      <c r="F6" s="20"/>
      <c r="G6" s="21">
        <f t="shared" ca="1" si="0"/>
        <v>45956.000397337964</v>
      </c>
      <c r="H6" s="22"/>
      <c r="I6" s="19" t="str">
        <f>IFERROR(VLOOKUP(D6,DB!A:F,6,0),"")</f>
        <v>Power Cube</v>
      </c>
      <c r="J6" s="18" t="str">
        <f>IFERROR(VLOOKUP(D6,DB!A:G,7,0),"")</f>
        <v>Good</v>
      </c>
      <c r="K6" s="46"/>
      <c r="L6" s="23" t="str">
        <f>IFERROR(VLOOKUP(D6,DB!A:I,9,0),"")</f>
        <v>Zain</v>
      </c>
    </row>
    <row r="7" spans="1:13" ht="15" customHeight="1">
      <c r="A7" s="19"/>
      <c r="B7" s="63" t="str">
        <f>IFERROR(VLOOKUP(D7,DB!A:K,11,0),"")</f>
        <v>R3</v>
      </c>
      <c r="C7" s="18"/>
      <c r="D7" s="18" t="s">
        <v>5267</v>
      </c>
      <c r="E7" s="18"/>
      <c r="F7" s="20"/>
      <c r="G7" s="21">
        <f t="shared" ca="1" si="0"/>
        <v>45956.000397337964</v>
      </c>
      <c r="H7" s="22"/>
      <c r="I7" s="19" t="str">
        <f>IFERROR(VLOOKUP(D7,DB!A:F,6,0),"")</f>
        <v>Power cube</v>
      </c>
      <c r="J7" s="18" t="str">
        <f>IFERROR(VLOOKUP(D7,DB!A:G,7,0),"")</f>
        <v>Good</v>
      </c>
      <c r="K7" s="46"/>
      <c r="L7" s="23" t="str">
        <f>IFERROR(VLOOKUP(D7,DB!A:I,9,0),"")</f>
        <v>Zain</v>
      </c>
    </row>
    <row r="8" spans="1:13" ht="15" customHeight="1">
      <c r="A8" s="19"/>
      <c r="B8" s="63" t="str">
        <f>IFERROR(VLOOKUP(D8,DB!A:K,11,0),"")</f>
        <v>R3</v>
      </c>
      <c r="C8" s="18"/>
      <c r="D8" s="18" t="s">
        <v>8058</v>
      </c>
      <c r="E8" s="18"/>
      <c r="F8" s="20"/>
      <c r="G8" s="21">
        <f t="shared" ca="1" si="0"/>
        <v>45956.000397337964</v>
      </c>
      <c r="H8" s="22"/>
      <c r="I8" s="19" t="str">
        <f>IFERROR(VLOOKUP(D8,DB!A:F,6,0),"")</f>
        <v>SCECO-Rental-Genset</v>
      </c>
      <c r="J8" s="18" t="str">
        <f>IFERROR(VLOOKUP(D8,DB!A:G,7,0),"")</f>
        <v>In progress</v>
      </c>
      <c r="K8" s="46"/>
      <c r="L8" s="23" t="str">
        <f>IFERROR(VLOOKUP(D8,DB!A:I,9,0),"")</f>
        <v>Zain</v>
      </c>
    </row>
    <row r="9" spans="1:13" ht="15" customHeight="1">
      <c r="A9" s="19"/>
      <c r="B9" s="63" t="str">
        <f>IFERROR(VLOOKUP(D9,DB!A:K,11,0),"")</f>
        <v>R3</v>
      </c>
      <c r="C9" s="18"/>
      <c r="D9" s="18" t="s">
        <v>5140</v>
      </c>
      <c r="E9" s="18"/>
      <c r="F9" s="20"/>
      <c r="G9" s="21">
        <f t="shared" ca="1" si="0"/>
        <v>45956.000397337964</v>
      </c>
      <c r="H9" s="22"/>
      <c r="I9" s="19" t="str">
        <f>IFERROR(VLOOKUP(D9,DB!A:F,6,0),"")</f>
        <v>Power Cube</v>
      </c>
      <c r="J9" s="18" t="str">
        <f>IFERROR(VLOOKUP(D9,DB!A:G,7,0),"")</f>
        <v>Good</v>
      </c>
      <c r="K9" s="46"/>
      <c r="L9" s="23" t="str">
        <f>IFERROR(VLOOKUP(D9,DB!A:I,9,0),"")</f>
        <v>Zain</v>
      </c>
    </row>
    <row r="10" spans="1:13" ht="15" customHeight="1">
      <c r="A10" s="19"/>
      <c r="B10" s="63" t="str">
        <f>IFERROR(VLOOKUP(D10,DB!A:K,11,0),"")</f>
        <v>R3</v>
      </c>
      <c r="C10" s="18"/>
      <c r="D10" s="18" t="s">
        <v>5210</v>
      </c>
      <c r="E10" s="18"/>
      <c r="F10" s="20"/>
      <c r="G10" s="21">
        <f t="shared" ca="1" si="0"/>
        <v>45956.000397337964</v>
      </c>
      <c r="H10" s="22"/>
      <c r="I10" s="19" t="str">
        <f>IFERROR(VLOOKUP(D10,DB!A:F,6,0),"")</f>
        <v>Power Cube</v>
      </c>
      <c r="J10" s="18" t="str">
        <f>IFERROR(VLOOKUP(D10,DB!A:G,7,0),"")</f>
        <v>In progress</v>
      </c>
      <c r="K10" s="46"/>
      <c r="L10" s="23" t="str">
        <f>IFERROR(VLOOKUP(D10,DB!A:I,9,0),"")</f>
        <v>Zain</v>
      </c>
    </row>
    <row r="11" spans="1:13" ht="15" customHeight="1">
      <c r="A11" s="19"/>
      <c r="B11" s="63" t="str">
        <f>IFERROR(VLOOKUP(D11,DB!A:K,11,0),"")</f>
        <v/>
      </c>
      <c r="C11" s="18"/>
      <c r="D11" s="18"/>
      <c r="E11" s="18"/>
      <c r="F11" s="20"/>
      <c r="G11" s="21">
        <f t="shared" ca="1" si="0"/>
        <v>45956.000397337964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45956.000397337964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ref="G13:G76" ca="1" si="1">IFERROR(NOW()-F13,"-")</f>
        <v>45956.000397337964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45956.000397337964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45956.000397337964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45956.000397337964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45956.000397337964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45956.000397337964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45956.000397337964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45956.000397337964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45956.000397337964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45956.000397337964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45956.000397337964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45956.000397337964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45956.000397337964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45956.000397337964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45956.000397337964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45956.000397337964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45956.000397337964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45956.000397337964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45956.000397337964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45956.000397337964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45956.000397337964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45956.000397337964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45956.000397337964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45956.000397337964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45956.000397337964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45956.000397337964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45956.000397337964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45956.000397337964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45956.000397337964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45956.000397337964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45956.000397337964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45956.000397337964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45956.000397337964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45956.000397337964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45956.000397337964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45956.000397337964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45956.000397337964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45956.000397337964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45956.000397337964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45956.000397337964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45956.000397337964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45956.000397337964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45956.000397337964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45956.000397337964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45956.000397337964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45956.000397337964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45956.000397337964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45956.000397337964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45956.000397337964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45956.000397337964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45956.000397337964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45956.000397337964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45956.000397337964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45956.000397337964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45956.000397337964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45956.000397337964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45956.000397337964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45956.000397337964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45956.000397337964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45956.000397337964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45956.000397337964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45956.000397337964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45956.000397337964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45956.000397337964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ref="G77:G140" ca="1" si="2">IFERROR(NOW()-F77,"-")</f>
        <v>45956.000397337964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45956.000397337964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45956.000397337964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45956.000397337964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45956.000397337964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45956.000397337964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45956.000397337964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45956.000397337964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45956.000397337964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45956.000397337964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45956.000397337964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45956.000397337964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45956.000397337964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45956.000397337964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45956.000397337964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45956.000397337964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45956.000397337964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45956.000397337964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45956.000397337964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45956.000397337964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45956.000397337964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45956.000397337964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45956.000397337964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45956.000397337964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45956.000397337964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45956.000397337964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45956.000397337964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45956.000397337964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45956.000397337964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45956.000397337964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45956.000397337964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45956.000397337964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45956.000397337964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45956.000397337964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45956.000397337964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45956.000397337964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45956.000397337964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45956.000397337964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45956.000397337964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45956.000397337964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45956.000397337964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45956.000397337964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45956.000397337964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45956.000397337964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45956.000397337964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45956.000397337964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45956.000397337964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45956.000397337964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45956.000397337964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45956.000397337964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45956.000397337964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45956.000397337964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45956.000397337964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45956.000397337964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45956.000397337964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45956.000397337964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45956.000397337964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45956.000397337964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45956.000397337964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45956.000397337964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45956.000397337964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45956.000397337964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45956.000397337964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45956.000397337964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ref="G141:G204" ca="1" si="3">IFERROR(NOW()-F141,"-")</f>
        <v>45956.000397337964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45956.000397337964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45956.000397337964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45956.000397337964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45956.000397337964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45956.000397337964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45956.000397337964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45956.000397337964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45956.000397337964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45956.000397337964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45956.000397337964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45956.000397337964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45956.000397337964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45956.000397337964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45956.000397337964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45956.000397337964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45956.000397337964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45956.000397337964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45956.000397337964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45956.000397337964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45956.000397337964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45956.000397337964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45956.000397337964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45956.000397337964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45956.000397337964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45956.000397337964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45956.000397337964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45956.000397337964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45956.000397337964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45956.000397337964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45956.000397337964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45956.000397337964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45956.000397337964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45956.000397337964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45956.000397337964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45956.000397337964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45956.000397337964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45956.000397337964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45956.000397337964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45956.000397337964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45956.000397337964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45956.000397337964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45956.000397337964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45956.000397337964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45956.000397337964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45956.000397337964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45956.000397337964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45956.000397337964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45956.000397337964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45956.000397337964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45956.000397337964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45956.000397337964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45956.000397337964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45956.000397337964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45956.000397337964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45956.000397337964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45956.000397337964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45956.000397337964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45956.000397337964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45956.000397337964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45956.000397337964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45956.000397337964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45956.000397337964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45956.000397337964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ref="G205:G268" ca="1" si="4">IFERROR(NOW()-F205,"-")</f>
        <v>45956.000397337964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45956.000397337964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45956.000397337964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45956.000397337964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45956.000397337964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45956.000397337964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45956.000397337964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45956.000397337964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45956.000397337964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45956.000397337964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45956.000397337964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45956.000397337964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45956.000397337964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45956.000397337964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45956.000397337964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45956.000397337964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45956.000397337964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45956.000397337964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45956.000397337964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45956.000397337964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45956.000397337964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45956.000397337964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45956.000397337964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45956.000397337964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45956.000397337964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45956.000397337964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45956.000397337964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45956.000397337964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45956.000397337964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45956.000397337964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45956.000397337964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45956.000397337964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45956.000397337964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45956.000397337964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45956.000397337964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45956.000397337964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45956.000397337964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45956.000397337964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45956.000397337964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45956.000397337964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45956.000397337964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45956.000397337964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45956.000397337964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45956.000397337964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45956.000397337964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45956.000397337964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45956.000397337964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45956.000397337964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45956.000397337964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45956.000397337964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45956.000397337964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45956.000397337964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45956.000397337964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45956.000397337964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45956.000397337964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45956.000397337964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45956.000397337964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45956.000397337964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45956.000397337964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45956.000397337964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45956.000397337964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45956.000397337964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45956.000397337964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45956.000397337964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ref="G269:G332" ca="1" si="5">IFERROR(NOW()-F269,"-")</f>
        <v>45956.000397337964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45956.000397337964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45956.000397337964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45956.000397337964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45956.000397337964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45956.000397337964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45956.000397337964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45956.000397337964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45956.000397337964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45956.000397337964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45956.000397337964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45956.000397337964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45956.000397337964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45956.000397337964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45956.000397337964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45956.000397337964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45956.000397337964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45956.000397337964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45956.000397337964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45956.000397337964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45956.000397337964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45956.000397337964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45956.000397337964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45956.000397337964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45956.000397337964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45956.000397337964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45956.000397337964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45956.000397337964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45956.000397337964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45956.000397337964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45956.000397337964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45956.000397337964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45956.000397337964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45956.000397337964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45956.000397337964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45956.000397337964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45956.000397337964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45956.000397337964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45956.000397337964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45956.000397337964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45956.000397337964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45956.000397337964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45956.000397337964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45956.000397337964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45956.000397337964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45956.000397337964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45956.000397337964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45956.000397337964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45956.000397337964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45956.000397337964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45956.000397337964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45956.000397337964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45956.000397337964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45956.000397337964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45956.000397337964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45956.000397337964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45956.000397337964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45956.000397337964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45956.000397337964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45956.000397337964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45956.000397337964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45956.000397337964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45956.000397337964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45956.000397337964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ref="G333:G396" ca="1" si="6">IFERROR(NOW()-F333,"-")</f>
        <v>45956.000397337964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45956.000397337964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45956.000397337964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45956.000397337964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45956.000397337964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45956.000397337964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45956.000397337964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45956.000397337964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45956.000397337964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45956.000397337964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45956.000397337964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45956.000397337964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45956.000397337964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45956.000397337964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45956.000397337964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45956.000397337964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45956.000397337964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45956.000397337964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45956.000397337964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45956.000397337964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45956.000397337964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45956.000397337964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45956.000397337964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45956.000397337964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45956.000397337964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45956.000397337964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45956.000397337964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45956.000397337964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45956.000397337964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45956.000397337964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45956.000397337964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45956.000397337964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45956.000397337964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45956.000397337964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45956.000397337964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45956.000397337964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45956.000397337964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45956.000397337964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45956.000397337964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45956.000397337964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45956.000397337964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45956.000397337964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45956.000397337964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45956.000397337964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45956.000397337964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45956.000397337964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45956.000397337964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45956.000397337964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45956.000397337964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45956.000397337964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45956.000397337964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45956.000397337964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45956.000397337964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45956.000397337964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45956.000397337964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45956.000397337964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45956.000397337964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45956.000397337964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45956.000397337964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45956.000397337964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45956.000397337964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45956.000397337964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45956.000397337964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45956.000397337964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ref="G397:G460" ca="1" si="7">IFERROR(NOW()-F397,"-")</f>
        <v>45956.000397337964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45956.000397337964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45956.000397337964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45956.000397337964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45956.000397337964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45956.000397337964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45956.000397337964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45956.000397337964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45956.000397337964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45956.000397337964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45956.000397337964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45956.000397337964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45956.000397337964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45956.000397337964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45956.000397337964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45956.000397337964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45956.000397337964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45956.000397337964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45956.000397337964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45956.000397337964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45956.000397337964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45956.000397337964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45956.000397337964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45956.000397337964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45956.000397337964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45956.000397337964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45956.000397337964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45956.000397337964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45956.000397337964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45956.000397337964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45956.000397337964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45956.000397337964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45956.000397337964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45956.000397337964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45956.000397337964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45956.000397337964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45956.000397337964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45956.000397337964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45956.000397337964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45956.000397337964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45956.000397337964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45956.000397337964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45956.000397337964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45956.000397337964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45956.000397337964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45956.000397337964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45956.000397337964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45956.000397337964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45956.000397337964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45956.000397337964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45956.000397337964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45956.000397337964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45956.000397337964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45956.000397337964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45956.000397337964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45956.000397337964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45956.000397337964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45956.000397337964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45956.000397337964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45956.000397337964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45956.000397337964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45956.000397337964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45956.000397337964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45956.000397337964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ref="G461:G524" ca="1" si="8">IFERROR(NOW()-F461,"-")</f>
        <v>45956.000397337964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45956.000397337964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45956.000397337964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45956.000397337964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45956.000397337964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45956.000397337964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45956.000397337964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45956.000397337964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45956.000397337964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45956.000397337964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45956.000397337964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45956.000397337964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45956.000397337964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45956.000397337964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45956.000397337964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45956.000397337964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45956.000397337964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45956.000397337964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45956.000397337964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45956.000397337964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45956.000397337964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45956.000397337964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45956.000397337964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45956.000397337964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45956.000397337964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45956.000397337964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45956.000397337964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45956.000397337964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45956.000397337964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45956.000397337964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45956.000397337964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45956.000397337964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45956.000397337964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45956.000397337964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45956.000397337964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45956.000397337964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45956.000397337964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45956.000397337964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45956.000397337964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45956.000397337964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45956.000397337964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45956.000397337964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45956.000397337964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45956.000397337964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45956.000397337964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45956.000397337964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45956.000397337964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45956.000397337964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45956.000397337964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45956.000397337964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45956.000397337964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45956.000397337964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45956.000397337964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45956.000397337964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45956.000397337964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45956.000397337964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45956.000397337964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45956.000397337964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45956.000397337964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45956.000397337964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45956.000397337964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45956.000397337964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45956.000397337964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45956.000397337964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ref="G525:G588" ca="1" si="9">IFERROR(NOW()-F525,"-")</f>
        <v>45956.000397337964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45956.000397337964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45956.000397337964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45956.000397337964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45956.000397337964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45956.000397337964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45956.000397337964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45956.000397337964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45956.000397337964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45956.000397337964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45956.000397337964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45956.000397337964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45956.000397337964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45956.000397337964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45956.000397337964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45956.000397337964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45956.000397337964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45956.000397337964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45956.000397337964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45956.000397337964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45956.000397337964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45956.000397337964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45956.000397337964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45956.000397337964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45956.000397337964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45956.000397337964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45956.000397337964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45956.000397337964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45956.000397337964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45956.000397337964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45956.000397337964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45956.000397337964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45956.000397337964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45956.000397337964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45956.000397337964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45956.000397337964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45956.000397337964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45956.000397337964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45956.000397337964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45956.000397337964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45956.000397337964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45956.000397337964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45956.000397337964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45956.000397337964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45956.000397337964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45956.000397337964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45956.000397337964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45956.000397337964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45956.000397337964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45956.000397337964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45956.000397337964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45956.000397337964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45956.000397337964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45956.000397337964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45956.000397337964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45956.000397337964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45956.000397337964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45956.000397337964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45956.000397337964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45956.000397337964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45956.000397337964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45956.000397337964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45956.000397337964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45956.000397337964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ref="G589:G652" ca="1" si="10">IFERROR(NOW()-F589,"-")</f>
        <v>45956.000397337964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45956.000397337964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45956.000397337964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45956.000397337964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45956.000397337964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45956.000397337964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45956.000397337964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45956.000397337964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45956.000397337964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45956.000397337964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45956.000397337964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45956.000397337964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45956.000397337964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45956.000397337964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45956.000397337964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45956.000397337964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45956.000397337964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45956.000397337964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45956.000397337964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45956.000397337964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45956.000397337964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45956.000397337964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45956.000397337964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45956.000397337964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45956.000397337964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45956.000397337964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45956.000397337964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45956.000397337964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45956.000397337964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45956.000397337964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45956.000397337964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45956.000397337964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45956.000397337964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45956.000397337964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45956.000397337964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45956.000397337964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45956.000397337964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45956.000397337964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45956.000397337964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45956.000397337964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45956.000397337964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45956.000397337964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45956.000397337964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45956.000397337964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45956.000397337964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45956.000397337964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45956.000397337964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45956.000397337964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45956.000397337964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45956.000397337964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45956.000397337964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45956.000397337964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45956.000397337964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45956.000397337964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45956.000397337964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45956.000397337964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45956.000397337964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45956.000397337964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45956.000397337964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45956.000397337964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45956.000397337964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45956.000397337964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45956.000397337964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45956.000397337964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ref="G653:G716" ca="1" si="11">IFERROR(NOW()-F653,"-")</f>
        <v>45956.000397337964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45956.000397337964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45956.000397337964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45956.000397337964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45956.000397337964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45956.000397337964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45956.000397337964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45956.000397337964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45956.000397337964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45956.000397337964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45956.000397337964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45956.000397337964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45956.000397337964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45956.000397337964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45956.000397337964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45956.000397337964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45956.000397337964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45956.000397337964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45956.000397337964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45956.000397337964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45956.000397337964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45956.000397337964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45956.000397337964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45956.000397337964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45956.000397337964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45956.000397337964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45956.000397337964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45956.000397337964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45956.000397337964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45956.000397337964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45956.000397337964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45956.000397337964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45956.000397337964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45956.000397337964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45956.000397337964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45956.000397337964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45956.000397337964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45956.000397337964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45956.000397337964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45956.000397337964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45956.000397337964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45956.000397337964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45956.000397337964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45956.000397337964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45956.000397337964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45956.000397337964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45956.000397337964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45956.000397337964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45956.000397337964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45956.000397337964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45956.000397337964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45956.000397337964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45956.000397337964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45956.000397337964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45956.000397337964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45956.000397337964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45956.000397337964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45956.000397337964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45956.000397337964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45956.000397337964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45956.000397337964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45956.000397337964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45956.000397337964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45956.000397337964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ref="G717:G780" ca="1" si="12">IFERROR(NOW()-F717,"-")</f>
        <v>45956.000397337964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45956.000397337964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45956.000397337964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45956.000397337964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45956.000397337964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45956.000397337964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45956.000397337964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45956.000397337964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45956.000397337964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45956.000397337964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45956.000397337964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45956.000397337964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45956.000397337964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45956.000397337964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45956.000397337964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45956.000397337964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45956.000397337964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45956.000397337964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45956.000397337964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45956.000397337964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45956.000397337964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45956.000397337964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45956.000397337964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45956.000397337964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45956.000397337964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45956.000397337964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45956.000397337964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45956.000397337964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45956.000397337964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45956.000397337964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45956.000397337964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45956.000397337964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45956.000397337964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45956.000397337964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45956.000397337964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45956.000397337964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45956.000397337964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45956.000397337964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45956.000397337964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45956.000397337964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45956.000397337964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45956.000397337964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45956.000397337964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45956.000397337964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45956.000397337964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45956.000397337964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45956.000397337964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45956.000397337964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45956.000397337964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45956.000397337964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45956.000397337964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45956.000397337964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45956.000397337964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45956.000397337964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45956.000397337964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45956.000397337964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45956.000397337964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45956.000397337964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45956.000397337964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45956.000397337964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45956.000397337964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45956.000397337964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45956.000397337964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45956.000397337964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ref="G781:G844" ca="1" si="13">IFERROR(NOW()-F781,"-")</f>
        <v>45956.000397337964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45956.000397337964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45956.000397337964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45956.000397337964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45956.000397337964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45956.000397337964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45956.000397337964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45956.000397337964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45956.000397337964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45956.000397337964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45956.000397337964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45956.000397337964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45956.000397337964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45956.000397337964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45956.000397337964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45956.000397337964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45956.000397337964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45956.000397337964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45956.000397337964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45956.000397337964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45956.000397337964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45956.000397337964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45956.000397337964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45956.000397337964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45956.000397337964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45956.000397337964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45956.000397337964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45956.000397337964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45956.000397337964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45956.000397337964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45956.000397337964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45956.000397337964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45956.000397337964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45956.000397337964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45956.000397337964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45956.000397337964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45956.000397337964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45956.000397337964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45956.000397337964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45956.000397337964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45956.000397337964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45956.000397337964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45956.000397337964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45956.000397337964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45956.000397337964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45956.000397337964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45956.000397337964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45956.000397337964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45956.000397337964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45956.000397337964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45956.000397337964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45956.000397337964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45956.000397337964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45956.000397337964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45956.000397337964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45956.000397337964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45956.000397337964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45956.000397337964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45956.000397337964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45956.000397337964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45956.000397337964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45956.000397337964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45956.000397337964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45956.000397337964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ref="G845:G908" ca="1" si="14">IFERROR(NOW()-F845,"-")</f>
        <v>45956.000397337964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45956.000397337964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45956.000397337964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45956.000397337964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45956.000397337964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45956.000397337964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45956.000397337964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45956.000397337964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45956.000397337964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45956.000397337964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45956.000397337964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45956.000397337964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45956.000397337964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45956.000397337964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45956.000397337964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45956.000397337964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45956.000397337964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45956.000397337964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45956.000397337964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45956.000397337964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45956.000397337964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45956.000397337964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45956.000397337964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45956.000397337964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45956.000397337964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45956.000397337964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45956.000397337964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45956.000397337964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45956.000397337964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45956.000397337964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45956.000397337964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45956.000397337964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45956.000397337964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45956.000397337964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45956.000397337964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45956.000397337964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45956.000397337964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45956.000397337964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45956.000397337964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45956.000397337964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45956.000397337964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45956.000397337964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45956.000397337964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45956.000397337964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45956.000397337964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45956.000397337964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45956.000397337964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45956.000397337964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45956.000397337964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45956.000397337964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45956.000397337964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45956.000397337964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45956.000397337964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45956.000397337964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45956.000397337964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45956.000397337964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45956.000397337964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45956.000397337964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45956.000397337964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45956.000397337964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45956.000397337964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45956.000397337964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45956.000397337964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45956.000397337964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ref="G909:G972" ca="1" si="15">IFERROR(NOW()-F909,"-")</f>
        <v>45956.000397337964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45956.000397337964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45956.000397337964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45956.000397337964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45956.000397337964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45956.000397337964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45956.000397337964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45956.000397337964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45956.000397337964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45956.000397337964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45956.000397337964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45956.000397337964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45956.000397337964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45956.000397337964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45956.000397337964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45956.000397337964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45956.000397337964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45956.000397337964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45956.000397337964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45956.000397337964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45956.000397337964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45956.000397337964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45956.000397337964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45956.000397337964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45956.000397337964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45956.000397337964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45956.000397337964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45956.000397337964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45956.000397337964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45956.000397337964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45956.000397337964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45956.000397337964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45956.000397337964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45956.000397337964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45956.000397337964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45956.000397337964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45956.000397337964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45956.000397337964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45956.000397337964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45956.000397337964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45956.000397337964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45956.000397337964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45956.000397337964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45956.000397337964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45956.000397337964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45956.000397337964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45956.000397337964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45956.000397337964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45956.000397337964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45956.000397337964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45956.000397337964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45956.000397337964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45956.000397337964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45956.000397337964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45956.000397337964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45956.000397337964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45956.000397337964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45956.000397337964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45956.000397337964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45956.000397337964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45956.000397337964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45956.000397337964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45956.000397337964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45956.000397337964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ref="G973:G1036" ca="1" si="16">IFERROR(NOW()-F973,"-")</f>
        <v>45956.000397337964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45956.000397337964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45956.000397337964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45956.000397337964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45956.000397337964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45956.000397337964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45956.000397337964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45956.000397337964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45956.000397337964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45956.000397337964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45956.000397337964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45956.000397337964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45956.000397337964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45956.000397337964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45956.000397337964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45956.000397337964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45956.000397337964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45956.000397337964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45956.000397337964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45956.000397337964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45956.000397337964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45956.000397337964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45956.000397337964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45956.000397337964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45956.000397337964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45956.000397337964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45956.000397337964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45956.000397337964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45956.000397337964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45956.000397337964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45956.000397337964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45956.000397337964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45956.000397337964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45956.000397337964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45956.000397337964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45956.000397337964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45956.000397337964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45956.000397337964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45956.000397337964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45956.000397337964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45956.000397337964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45956.000397337964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45956.000397337964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45956.000397337964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45956.000397337964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45956.000397337964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45956.000397337964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45956.000397337964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45956.000397337964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45956.000397337964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45956.000397337964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45956.000397337964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45956.000397337964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45956.000397337964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45956.000397337964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45956.000397337964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45956.000397337964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45956.000397337964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45956.000397337964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45956.000397337964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45956.000397337964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45956.000397337964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45956.000397337964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45956.000397337964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ref="G1037:G1100" ca="1" si="17">IFERROR(NOW()-F1037,"-")</f>
        <v>45956.000397337964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45956.000397337964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45956.000397337964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45956.000397337964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45956.000397337964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45956.000397337964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45956.000397337964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45956.000397337964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45956.000397337964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45956.000397337964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45956.000397337964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45956.000397337964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45956.000397337964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45956.000397337964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45956.000397337964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45956.000397337964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45956.000397337964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45956.000397337964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45956.000397337964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45956.000397337964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45956.000397337964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45956.000397337964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45956.000397337964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45956.000397337964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45956.000397337964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45956.000397337964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45956.000397337964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45956.000397337964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45956.000397337964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45956.000397337964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45956.000397337964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45956.000397337964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45956.000397337964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45956.000397337964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45956.000397337964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45956.000397337964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45956.000397337964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45956.000397337964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45956.000397337964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45956.000397337964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45956.000397337964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45956.000397337964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45956.000397337964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45956.000397337964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45956.000397337964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45956.000397337964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45956.000397337964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45956.000397337964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45956.000397337964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45956.000397337964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45956.000397337964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45956.000397337964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45956.000397337964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45956.000397337964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45956.000397337964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45956.000397337964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45956.000397337964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45956.000397337964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45956.000397337964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45956.000397337964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45956.000397337964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45956.000397337964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45956.000397337964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45956.000397337964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ref="G1101:G1115" ca="1" si="18">IFERROR(NOW()-F1101,"-")</f>
        <v>45956.000397337964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45956.000397337964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45956.000397337964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45956.000397337964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45956.000397337964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45956.000397337964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45956.000397337964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45956.000397337964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45956.000397337964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45956.000397337964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45956.000397337964</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45956.000397337964</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45956.000397337964</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45956.000397337964</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45956.000397337964</v>
      </c>
      <c r="H1115" s="22"/>
      <c r="I1115" s="19" t="str">
        <f>IFERROR(VLOOKUP(D1115,DB!A:F,6,0),"")</f>
        <v/>
      </c>
      <c r="J1115" s="18" t="str">
        <f>IFERROR(VLOOKUP(D1115,DB!A:G,7,0),"")</f>
        <v/>
      </c>
      <c r="K1115" s="46"/>
      <c r="L1115" s="23" t="str">
        <f>IFERROR(VLOOKUP(D1115,DB!A:I,9,0),"")</f>
        <v/>
      </c>
    </row>
  </sheetData>
  <dataValidations count="2">
    <dataValidation allowBlank="1" showInputMessage="1" showErrorMessage="1" sqref="E1" xr:uid="{5914219A-CB83-432D-936A-CC0CB6F3982A}"/>
    <dataValidation type="list" allowBlank="1" showInputMessage="1" showErrorMessage="1" sqref="E2:E111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9" t="s">
        <v>38994</v>
      </c>
      <c r="J1" s="169" t="s">
        <v>38995</v>
      </c>
      <c r="K1" s="33" t="s">
        <v>38996</v>
      </c>
      <c r="L1" s="35" t="s">
        <v>8</v>
      </c>
      <c r="M1" s="112"/>
      <c r="N1" s="112"/>
      <c r="O1" s="112"/>
      <c r="P1" s="112"/>
    </row>
    <row r="2" spans="1:16" s="110" customFormat="1">
      <c r="A2" s="94" t="s">
        <v>39088</v>
      </c>
      <c r="B2" s="94" t="str">
        <f>IFERROR(VLOOKUP(D2,DB!A:K,11,0),"")</f>
        <v>R4</v>
      </c>
      <c r="C2" s="97">
        <v>1</v>
      </c>
      <c r="D2" s="94" t="s">
        <v>35115</v>
      </c>
      <c r="E2" s="98" t="s">
        <v>38998</v>
      </c>
      <c r="F2" s="99">
        <v>45703.480717592596</v>
      </c>
      <c r="G2" s="100">
        <f ca="1">IFERROR(NOW()-F2,"")</f>
        <v>252.51967974536819</v>
      </c>
      <c r="H2" s="99">
        <v>45703.474768518521</v>
      </c>
      <c r="I2" s="99" t="str">
        <f>IFERROR(VLOOKUP(D2,DB!A:F,6,0),"")</f>
        <v>SCECO</v>
      </c>
      <c r="J2" s="99" t="str">
        <f>IFERROR(VLOOKUP(D2,DB!A:G,7,0),"")</f>
        <v>Dead</v>
      </c>
      <c r="K2" s="101" t="s">
        <v>39089</v>
      </c>
      <c r="L2" s="94" t="str">
        <f>IFERROR(VLOOKUP(D2,DB!A:I,9,0),"")</f>
        <v>Latis</v>
      </c>
    </row>
    <row r="3" spans="1:16" ht="30" customHeight="1">
      <c r="A3" s="94" t="s">
        <v>39090</v>
      </c>
      <c r="B3" s="94" t="str">
        <f>IFERROR(VLOOKUP(D3,DB!A:K,11,0),"")</f>
        <v>R4</v>
      </c>
      <c r="C3" s="94">
        <v>1</v>
      </c>
      <c r="D3" s="94" t="s">
        <v>27420</v>
      </c>
      <c r="E3" s="98" t="s">
        <v>38998</v>
      </c>
      <c r="F3" s="123">
        <v>45953.634722222225</v>
      </c>
      <c r="G3" s="124">
        <f ca="1">IFERROR(NOW()-F3,"")</f>
        <v>2.3656751157395774</v>
      </c>
      <c r="H3" s="123">
        <v>45953.546631944446</v>
      </c>
      <c r="I3" s="99" t="str">
        <f>IFERROR(VLOOKUP(D3,DB!A:F,6,0),"")</f>
        <v>SCECO</v>
      </c>
      <c r="J3" s="99" t="str">
        <f>IFERROR(VLOOKUP(D3,DB!A:G,7,0),"")</f>
        <v>Dead</v>
      </c>
      <c r="K3" s="125" t="s">
        <v>39091</v>
      </c>
      <c r="L3" s="121" t="str">
        <f>IFERROR(VLOOKUP(D3,DB!A:I,9,0),"")</f>
        <v>Latis</v>
      </c>
    </row>
    <row r="4" spans="1:16" ht="15" customHeight="1">
      <c r="A4" s="94" t="s">
        <v>39092</v>
      </c>
      <c r="B4" s="94" t="str">
        <f>IFERROR(VLOOKUP(D4,DB!A:K,11,0),"")</f>
        <v>R4</v>
      </c>
      <c r="C4" s="120">
        <v>1</v>
      </c>
      <c r="D4" s="94" t="s">
        <v>36111</v>
      </c>
      <c r="E4" s="98" t="s">
        <v>38998</v>
      </c>
      <c r="F4" s="123">
        <v>45955.738356481481</v>
      </c>
      <c r="G4" s="124">
        <f ca="1">IFERROR(NOW()-F4,"")</f>
        <v>0.26204085648350883</v>
      </c>
      <c r="H4" s="123">
        <v>45955.732800925929</v>
      </c>
      <c r="I4" s="99" t="str">
        <f>IFERROR(VLOOKUP(D4,DB!A:F,6,0),"")</f>
        <v>Generator-SG</v>
      </c>
      <c r="J4" s="99" t="str">
        <f>IFERROR(VLOOKUP(D4,DB!A:G,7,0),"")</f>
        <v>No BB Shifted</v>
      </c>
      <c r="K4" s="125" t="s">
        <v>39093</v>
      </c>
      <c r="L4" s="121" t="str">
        <f>IFERROR(VLOOKUP(D4,DB!A:I,9,0),"")</f>
        <v>Latis</v>
      </c>
    </row>
    <row r="5" spans="1:16" ht="15" customHeight="1">
      <c r="A5" s="119"/>
      <c r="B5" s="119" t="str">
        <f>IFERROR(VLOOKUP(D5,DB!A:K,11,0),"")</f>
        <v/>
      </c>
      <c r="C5" s="120"/>
      <c r="D5" s="121"/>
      <c r="E5" s="98"/>
      <c r="F5" s="123"/>
      <c r="G5" s="124">
        <f ca="1">IFERROR(NOW()-F5,"")</f>
        <v>45956.000397337964</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45956.000397337964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45956.000397337964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45956.000397337964</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45956.000397337964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45956.000397337964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45956.000397337964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45956.000397337964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45956.000397337964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45956.000397337964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45956.000397337964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45956.000397337964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45956.000397337964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68"/>
      <c r="E18" s="122"/>
      <c r="F18" s="123"/>
      <c r="G18" s="124">
        <f ca="1">IFERROR(NOW()-F18,"")</f>
        <v>45956.000397337964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45956.000397337964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45956.000397337964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45956.000397337964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122"/>
      <c r="F22" s="123"/>
      <c r="G22" s="124">
        <f ca="1">IFERROR(NOW()-F22,"")</f>
        <v>45956.000397337964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45956.000397337964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45956.000397337964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45956.000397337964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45956.000397337964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45956.000397337964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45956.000397337964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45956.000397337964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45956.000397337964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45956.000397337964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45956.000397337964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45956.000397337964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45956.000397337964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45956.000397337964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45956.000397337964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45956.000397337964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45956.000397337964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45956.000397337964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45956.000397337964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45956.000397337964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45956.000397337964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45956.000397337964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45956.000397337964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45956.000397337964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45956.000397337964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45956.000397337964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45956.000397337964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45956.000397337964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45956.000397337964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45956.000397337964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45956.000397337964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45956.000397337964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45956.000397337964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45956.000397337964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45956.000397337964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45956.000397337964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45956.000397337964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45956.000397337964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45956.000397337964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45956.000397337964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45956.000397337964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45956.000397337964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45956.000397337964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45956.000397337964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45956.000397337964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45956.000397337964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45956.000397337964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45956.000397337964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45956.000397337964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45956.000397337964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45956.000397337964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45956.000397337964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45956.000397337964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45956.000397337964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45956.000397337964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45956.000397337964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45956.000397337964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45956.000397337964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45956.000397337964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45956.000397337964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45956.000397337964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45956.000397337964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45956.000397337964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45956.000397337964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45956.000397337964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45956.000397337964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45956.000397337964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45956.000397337964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45956.000397337964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45956.000397337964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45956.000397337964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45956.000397337964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45956.000397337964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45956.000397337964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45956.000397337964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45956.000397337964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45956.000397337964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45956.000397337964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45956.000397337964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45956.000397337964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45956.000397337964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45956.000397337964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45956.000397337964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45956.000397337964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45956.000397337964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45956.000397337964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45956.000397337964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45956.000397337964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45956.000397337964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45956.000397337964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45956.000397337964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45956.000397337964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45956.000397337964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45956.000397337964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45956.000397337964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45956.000397337964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45956.000397337964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45956.000397337964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45956.000397337964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45956.000397337964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45956.000397337964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45956.000397337964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45956.000397337964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45956.000397337964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45956.000397337964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45956.000397337964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45956.000397337964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45956.000397337964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45956.000397337964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45956.000397337964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45956.000397337964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45956.000397337964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45956.000397337964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45956.000397337964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45956.000397337964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45956.000397337964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45956.000397337964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45956.000397337964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45956.000397337964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45956.000397337964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45956.000397337964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45956.000397337964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45956.000397337964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45956.000397337964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45956.000397337964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45956.000397337964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45956.000397337964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45956.000397337964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45956.000397337964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45956.000397337964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45956.000397337964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45956.000397337964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45956.000397337964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45956.000397337964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45956.000397337964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45956.000397337964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45956.000397337964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45956.000397337964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45956.000397337964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45956.000397337964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45956.000397337964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45956.000397337964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45956.000397337964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45956.000397337964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45956.000397337964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45956.000397337964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45956.000397337964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45956.000397337964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45956.000397337964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45956.000397337964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45956.000397337964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45956.000397337964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45956.000397337964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45956.000397337964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45956.000397337964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45956.000397337964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45956.000397337964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45956.000397337964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45956.000397337964</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45956.000397337964</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45956.000397337964</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45956.000397337964</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45956.000397337964</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45956.000397337964</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45956.000397337964</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45956.000397337964</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45956.000397337964</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45956.000397337964</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45956.000397337964</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45956.000397337964</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45956.000397337964</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45956.000397337964</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45956.000397337964</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45956.000397337964</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45956.000397337964</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45956.000397337964</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45956.000397337964</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45956.000397337964</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45956.000397337964</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45956.000397337964</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45956.000397337964</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45956.000397337964</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45956.000397337964</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45956.000397337964</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45956.000397337964</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45956.000397337964</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45956.000397337964</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45956.000397337964</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45956.000397337964</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45956.000397337964</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45956.000397337964</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45956.000397337964</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45956.000397337964</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45956.000397337964</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45956.000397337964</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45956.000397337964</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45956.000397337964</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45956.000397337964</v>
      </c>
      <c r="H219" s="123"/>
      <c r="I219" s="119" t="str">
        <f>IFERROR(VLOOKUP(D219,DB!A:F,6,0),"")</f>
        <v/>
      </c>
      <c r="J219" s="119" t="str">
        <f>IFERROR(VLOOKUP(D219,DB!A:G,7,0),"")</f>
        <v/>
      </c>
      <c r="K219" s="125"/>
      <c r="L219" s="121" t="str">
        <f>IFERROR(VLOOKUP(D219,DB!A:I,9,0),"")</f>
        <v/>
      </c>
    </row>
    <row r="220" spans="1:12" ht="15" customHeight="1">
      <c r="A220" s="119"/>
      <c r="B220" s="119" t="str">
        <f>IFERROR(VLOOKUP(D220,DB!A:K,11,0),"")</f>
        <v/>
      </c>
      <c r="C220" s="120"/>
      <c r="D220" s="121"/>
      <c r="E220" s="122"/>
      <c r="F220" s="123"/>
      <c r="G220" s="124">
        <f ca="1">IFERROR(NOW()-F220,"")</f>
        <v>45956.000397337964</v>
      </c>
      <c r="H220" s="123"/>
      <c r="I220" s="119" t="str">
        <f>IFERROR(VLOOKUP(D220,DB!A:F,6,0),"")</f>
        <v/>
      </c>
      <c r="J220" s="119" t="str">
        <f>IFERROR(VLOOKUP(D220,DB!A:G,7,0),"")</f>
        <v/>
      </c>
      <c r="K220" s="125"/>
      <c r="L220" s="121" t="str">
        <f>IFERROR(VLOOKUP(D220,DB!A:I,9,0),"")</f>
        <v/>
      </c>
    </row>
    <row r="221" spans="1:12" ht="15" customHeight="1">
      <c r="A221" s="126"/>
      <c r="B221" s="126" t="str">
        <f>IFERROR(VLOOKUP(D221,DB!A:K,11,0),"")</f>
        <v/>
      </c>
      <c r="C221" s="127"/>
      <c r="D221" s="128"/>
      <c r="E221" s="129"/>
      <c r="F221" s="130"/>
      <c r="G221" s="131">
        <f ca="1">IFERROR(NOW()-F221,"")</f>
        <v>45956.000397337964</v>
      </c>
      <c r="H221" s="130"/>
      <c r="I221" s="126" t="str">
        <f>IFERROR(VLOOKUP(D221,DB!A:F,6,0),"")</f>
        <v/>
      </c>
      <c r="J221" s="126" t="str">
        <f>IFERROR(VLOOKUP(D221,DB!A:G,7,0),"")</f>
        <v/>
      </c>
      <c r="K221" s="132"/>
      <c r="L221" s="128"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tabSelected="1"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39094</v>
      </c>
      <c r="B2" s="37" t="str">
        <f>IFERROR(VLOOKUP(D2,DB!A:K,11,0),"")</f>
        <v>R5</v>
      </c>
      <c r="C2" s="37">
        <v>3</v>
      </c>
      <c r="D2" s="118" t="s">
        <v>36034</v>
      </c>
      <c r="E2" s="37" t="s">
        <v>38998</v>
      </c>
      <c r="F2" s="38">
        <v>45891.832060185188</v>
      </c>
      <c r="G2" s="144">
        <f ca="1">IFERROR(NOW()-F2,"")</f>
        <v>64.168337152776076</v>
      </c>
      <c r="H2" s="38">
        <v>45891.790393518517</v>
      </c>
      <c r="I2" s="37" t="str">
        <f>IFERROR(VLOOKUP(D2,DB!A:F,6,0),"")</f>
        <v>Generator-SG</v>
      </c>
      <c r="J2" s="37" t="str">
        <f>IFERROR(VLOOKUP(D2,DB!A:G,7,0),"")</f>
        <v>Vandalized</v>
      </c>
      <c r="K2" s="37" t="s">
        <v>39095</v>
      </c>
      <c r="L2" s="37" t="str">
        <f>IFERROR(VLOOKUP(D2,DB!A:I,9,0),"")</f>
        <v>Latis</v>
      </c>
      <c r="M2" s="117"/>
    </row>
    <row r="3" spans="1:13" ht="30.75">
      <c r="A3" s="37" t="s">
        <v>39096</v>
      </c>
      <c r="B3" s="37" t="str">
        <f>IFERROR(VLOOKUP(D3,DB!A:K,11,0),"")</f>
        <v>R5</v>
      </c>
      <c r="C3" s="37">
        <v>1</v>
      </c>
      <c r="D3" s="37" t="s">
        <v>31329</v>
      </c>
      <c r="E3" s="37" t="s">
        <v>39079</v>
      </c>
      <c r="F3" s="38">
        <v>45926.188877314817</v>
      </c>
      <c r="G3" s="144">
        <f t="shared" ref="G3" ca="1" si="0">IFERROR(NOW()-F3,"")</f>
        <v>29.81152002314775</v>
      </c>
      <c r="H3" s="38">
        <v>45926.158159722225</v>
      </c>
      <c r="I3" s="37" t="str">
        <f>IFERROR(VLOOKUP(D3,DB!A:F,6,0),"")</f>
        <v>SCECO</v>
      </c>
      <c r="J3" s="37" t="str">
        <f>IFERROR(VLOOKUP(D3,DB!A:G,7,0),"")</f>
        <v>Good</v>
      </c>
      <c r="K3" s="37" t="s">
        <v>39097</v>
      </c>
      <c r="L3" s="37" t="str">
        <f>IFERROR(VLOOKUP(D3,DB!A:I,9,0),"")</f>
        <v>Latis</v>
      </c>
      <c r="M3" s="117"/>
    </row>
    <row r="4" spans="1:13" ht="48" customHeight="1">
      <c r="A4" s="152" t="s">
        <v>39098</v>
      </c>
      <c r="B4" s="152" t="str">
        <f>IFERROR(VLOOKUP(D4,DB!A:K,11,0),"")</f>
        <v>R5</v>
      </c>
      <c r="C4" s="152">
        <v>1</v>
      </c>
      <c r="D4" s="152" t="s">
        <v>34781</v>
      </c>
      <c r="E4" s="152" t="s">
        <v>39079</v>
      </c>
      <c r="F4" s="153">
        <v>45948.661111111112</v>
      </c>
      <c r="G4" s="154">
        <f ca="1">IFERROR(NOW()-F4,"")</f>
        <v>7.3392862268519821</v>
      </c>
      <c r="H4" s="153">
        <v>45948.661111111112</v>
      </c>
      <c r="I4" s="152" t="str">
        <f>IFERROR(VLOOKUP(D4,DB!A:F,6,0),"")</f>
        <v>SCECO</v>
      </c>
      <c r="J4" s="152" t="str">
        <f>IFERROR(VLOOKUP(D4,DB!A:G,7,0),"")</f>
        <v>Dead</v>
      </c>
      <c r="K4" s="152" t="s">
        <v>39099</v>
      </c>
      <c r="L4" s="152" t="str">
        <f>IFERROR(VLOOKUP(D4,DB!A:I,9,0),"")</f>
        <v>Latis</v>
      </c>
    </row>
    <row r="5" spans="1:13" ht="15">
      <c r="A5" s="152"/>
      <c r="B5" s="152" t="str">
        <f>IFERROR(VLOOKUP(D5,DB!A:K,11,0),"")</f>
        <v/>
      </c>
      <c r="C5" s="152"/>
      <c r="D5" s="152"/>
      <c r="E5" s="152"/>
      <c r="F5" s="153"/>
      <c r="G5" s="154">
        <f ca="1">IFERROR(NOW()-F5,"")</f>
        <v>45956.000397337964</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45956.000397337964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45956.000397337964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45956.000397337964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45956.000397337964</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45956.000397337964</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45956.000397337964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45956.000397337964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45956.000397337964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45956.000397337964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45956.000397337964</v>
      </c>
      <c r="H15" s="153"/>
      <c r="I15" s="152" t="str">
        <f>IFERROR(VLOOKUP(D15,DB!A:F,6,0),"")</f>
        <v/>
      </c>
      <c r="J15" s="152" t="str">
        <f>IFERROR(VLOOKUP(D15,DB!A:G,7,0),"")</f>
        <v/>
      </c>
      <c r="K15" s="152"/>
      <c r="L15" s="152" t="str">
        <f>IFERROR(VLOOKUP(D15,DB!A:I,9,0),"")</f>
        <v/>
      </c>
    </row>
    <row r="16" spans="1:13" ht="15">
      <c r="A16" s="170"/>
      <c r="B16" s="152" t="str">
        <f>IFERROR(VLOOKUP(D16,DB!A:K,11,0),"")</f>
        <v/>
      </c>
      <c r="C16" s="152"/>
      <c r="D16" s="152"/>
      <c r="E16" s="152"/>
      <c r="F16" s="153"/>
      <c r="G16" s="154">
        <f ca="1">IFERROR(NOW()-F16,"")</f>
        <v>45956.000397337964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45956.000397337964</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45956.000397337964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45956.000397337964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45956.000397337964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45956.000397337964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45956.000397337964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45956.000397337964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45956.000397337964</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45956.000397337964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45956.000397337964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45956.000397337964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45956.000397337964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45956.000397337964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45956.000397337964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45956.000397337964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45956.000397337964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45956.000397337964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45956.000397337964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45956.000397337964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45956.000397337964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45956.000397337964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45956.000397337964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45956.000397337964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45956.000397337964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45956.000397337964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45956.000397337964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45956.000397337964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45956.000397337964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45956.000397337964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45956.000397337964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45956.000397337964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45956.000397337964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45956.000397337964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45956.000397337964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45956.000397337964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45956.000397337964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45956.000397337964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45956.000397337964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45956.000397337964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45956.000397337964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45956.000397337964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45956.000397337964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45956.000397337964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45956.000397337964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45956.000397337964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45956.000397337964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45956.000397337964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45956.000397337964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45956.000397337964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45956.000397337964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45956.000397337964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45956.000397337964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45956.000397337964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45956.000397337964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45956.000397337964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45956.000397337964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45956.000397337964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45956.000397337964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45956.000397337964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45956.000397337964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45956.000397337964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45956.000397337964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45956.000397337964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45956.000397337964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45956.000397337964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45956.000397337964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45956.000397337964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45956.000397337964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45956.000397337964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45956.000397337964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45956.000397337964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45956.000397337964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45956.000397337964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45956.000397337964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45956.000397337964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45956.000397337964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45956.000397337964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45956.000397337964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45956.000397337964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45956.000397337964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45956.000397337964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45956.000397337964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45956.000397337964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45956.000397337964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45956.000397337964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45956.000397337964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45956.000397337964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45956.000397337964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45956.000397337964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45956.000397337964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45956.000397337964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45956.000397337964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45956.000397337964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45956.000397337964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45956.000397337964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45956.000397337964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45956.000397337964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45956.000397337964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45956.000397337964</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45956.000397337964</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45956.000397337964</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45956.000397337964</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45956.000397337964</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45956.000397337964</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45956.000397337964</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45956.000397337964</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45956.000397337964</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45956.000397337964</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45956.000397337964</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45956.000397337964</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45956.000397337964</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45956.000397337964</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45956.000397337964</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45956.000397337964</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45956.000397337964</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45956.000397337964</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45956.000397337964</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45956.000397337964</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45956.000397337964</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45956.000397337964</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45956.000397337964</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45956.000397337964</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45956.000397337964</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45956.000397337964</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45956.000397337964</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45956.000397337964</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45956.000397337964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45956.000397337964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45956.000397337964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45956.000397337964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45956.000397337964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45956.000397337964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45956.000397337964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45956.000397337964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45956.000397337964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45956.000397337964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45956.000397337964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45956.000397337964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45956.000397337964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45956.000397337964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45956.000397337964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45956.000397337964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45956.000397337964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45956.000397337964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45956.000397337964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45956.000397337964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45956.000397337964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45956.000397337964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45956.000397337964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45956.000397337964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45956.000397337964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45956.000397337964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45956.000397337964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45956.000397337964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45956.000397337964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45956.000397337964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45956.000397337964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45956.000397337964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45956.000397337964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45956.000397337964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45956.000397337964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45956.000397337964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45956.000397337964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45956.000397337964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45956.000397337964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45956.000397337964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45956.000397337964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45956.000397337964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45956.000397337964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45956.000397337964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45956.000397337964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45956.000397337964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45956.000397337964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45956.000397337964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45956.000397337964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45956.000397337964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45956.000397337964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45956.000397337964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45956.000397337964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45956.000397337964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45956.000397337964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45956.000397337964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45956.000397337964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45956.000397337964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45956.000397337964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45956.000397337964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45956.000397337964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45956.000397337964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45956.000397337964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45956.000397337964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45956.000397337964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45956.000397337964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45956.000397337964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45956.000397337964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45956.000397337964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45956.000397337964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45956.000397337964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45956.000397337964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45956.000397337964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45956.000397337964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45956.000397337964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45956.000397337964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45956.000397337964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45956.000397337964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45956.000397337964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45956.000397337964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45956.000397337964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45956.000397337964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45956.000397337964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45956.000397337964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45956.000397337964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45956.000397337964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45956.000397337964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45956.000397337964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45956.000397337964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45956.000397337964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45956.000397337964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45956.000397337964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45956.000397337964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45956.000397337964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45956.000397337964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45956.000397337964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45956.000397337964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45956.000397337964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45956.000397337964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45956.000397337964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45956.000397337964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45956.000397337964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45956.000397337964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45956.000397337964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45956.000397337964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45956.000397337964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45956.000397337964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45956.000397337964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45956.000397337964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45956.000397337964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45956.000397337964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45956.000397337964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45956.000397337964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45956.000397337964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45956.000397337964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45956.000397337964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45956.000397337964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45956.000397337964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45956.000397337964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45956.000397337964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45956.000397337964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45956.000397337964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45956.000397337964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45956.000397337964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45956.000397337964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45956.000397337964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45956.000397337964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45956.000397337964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45956.000397337964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45956.000397337964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45956.000397337964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45956.000397337964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45956.000397337964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45956.000397337964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45956.000397337964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45956.000397337964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45956.000397337964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45956.000397337964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45956.000397337964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45956.000397337964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45956.000397337964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45956.000397337964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45956.000397337964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45956.000397337964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45956.000397337964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45956.000397337964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45956.000397337964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45956.000397337964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45956.000397337964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45956.000397337964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45956.000397337964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45956.000397337964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45956.000397337964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45956.000397337964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45956.000397337964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45956.000397337964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45956.000397337964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45956.000397337964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45956.000397337964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45956.000397337964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45956.000397337964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45956.000397337964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45956.000397337964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45956.000397337964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45956.000397337964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45956.000397337964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45956.000397337964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45956.000397337964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45956.000397337964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45956.000397337964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45956.000397337964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45956.000397337964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45956.000397337964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45956.000397337964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45956.000397337964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45956.000397337964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45956.000397337964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45956.000397337964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45956.000397337964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45956.000397337964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45956.000397337964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45956.000397337964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45956.000397337964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45956.000397337964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45956.000397337964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45956.000397337964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45956.000397337964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45956.000397337964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45956.000397337964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45956.000397337964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45956.000397337964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45956.000397337964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45956.000397337964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45956.000397337964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45956.000397337964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45956.000397337964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45956.000397337964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45956.000397337964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45956.000397337964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45956.000397337964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45956.000397337964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45956.000397337964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45956.000397337964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45956.000397337964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45956.000397337964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45956.000397337964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45956.000397337964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45956.000397337964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45956.000397337964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45956.000397337964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45956.000397337964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45956.000397337964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45956.000397337964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45956.000397337964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45956.000397337964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45956.000397337964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45956.000397337964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45956.000397337964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45956.000397337964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45956.000397337964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45956.000397337964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45956.000397337964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45956.000397337964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45956.000397337964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45956.000397337964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45956.000397337964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45956.000397337964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45956.000397337964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45956.000397337964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45956.000397337964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45956.000397337964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45956.000397337964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45956.000397337964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45956.000397337964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45956.000397337964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45956.000397337964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45956.000397337964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45956.000397337964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45956.000397337964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45956.000397337964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45956.000397337964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45956.000397337964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45956.000397337964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45956.000397337964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45956.000397337964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45956.000397337964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45956.000397337964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45956.000397337964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45956.000397337964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45956.000397337964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45956.000397337964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45956.000397337964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45956.000397337964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45956.000397337964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45956.000397337964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45956.000397337964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45956.000397337964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45956.000397337964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45956.000397337964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45956.000397337964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45956.000397337964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45956.000397337964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45956.000397337964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45956.000397337964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45956.000397337964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45956.000397337964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45956.000397337964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45956.000397337964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45956.000397337964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45956.000397337964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45956.000397337964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45956.000397337964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45956.000397337964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45956.000397337964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45956.000397337964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45956.000397337964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45956.000397337964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45956.000397337964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45956.000397337964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45956.000397337964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45956.000397337964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45956.000397337964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45956.000397337964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45956.000397337964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45956.000397337964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45956.000397337964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45956.000397337964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45956.000397337964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45956.000397337964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45956.000397337964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45956.000397337964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45956.000397337964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45956.000397337964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45956.000397337964</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45956.000397337964</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45956.000397337964</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45956.000397337964</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45956.000397337964</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45956.000397337964</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45956.000397337964</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45956.000397337964</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45956.000397337964</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45956.000397337964</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45956.000397337964</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45956.000397337964</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45956.000397337964</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45956.000397337964</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45956.000397337964</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45956.000397337964</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45956.000397337964</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45956.000397337964</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45956.000397337964</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45956.000397337964</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45956.000397337964</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45956.000397337964</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45956.000397337964</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45956.000397337964</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45956.000397337964</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45956.000397337964</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45956.000397337964</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45956.000397337964</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4"/>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3" t="s">
        <v>39100</v>
      </c>
      <c r="B2" s="103" t="str">
        <f>IFERROR(VLOOKUP(D2,DB!A:K,11,0),"")</f>
        <v>R6</v>
      </c>
      <c r="C2" s="105">
        <v>1</v>
      </c>
      <c r="D2" s="103" t="s">
        <v>38564</v>
      </c>
      <c r="E2" s="106" t="s">
        <v>38998</v>
      </c>
      <c r="F2" s="107">
        <v>45955.952673611115</v>
      </c>
      <c r="G2" s="77">
        <f ca="1">IFERROR(NOW()-F2,"-")</f>
        <v>4.7723726849653758E-2</v>
      </c>
      <c r="H2" s="107">
        <v>45955.946597222224</v>
      </c>
      <c r="I2" s="103" t="str">
        <f>IFERROR(VLOOKUP(D2,DB!A:F,6,0),"")</f>
        <v>Generator-SG</v>
      </c>
      <c r="J2" s="102" t="str">
        <f>IFERROR(VLOOKUP(D2,DB!A:G,7,0),"")</f>
        <v>Vandalized</v>
      </c>
      <c r="K2" s="108" t="s">
        <v>39101</v>
      </c>
      <c r="L2" s="109" t="str">
        <f>IFERROR(VLOOKUP(D2,DB!A:I,9,0),"")</f>
        <v>Latis</v>
      </c>
    </row>
    <row r="3" spans="1:16383" ht="31.5" customHeight="1">
      <c r="A3" s="104"/>
      <c r="B3" s="103" t="str">
        <f>IFERROR(VLOOKUP(D3,DB!A:K,11,0),"")</f>
        <v/>
      </c>
      <c r="C3" s="105"/>
      <c r="D3" s="103"/>
      <c r="E3" s="106"/>
      <c r="F3" s="107"/>
      <c r="G3" s="77">
        <f ca="1">IFERROR(NOW()-F3,"-")</f>
        <v>45956.000397337964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45956.000397337964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45956.000397337964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45956.000397337964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45956.000397337964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45956.000397337964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45956.000397337964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45956.000397337964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45956.000397337964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45956.000397337964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45956.000397337964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45956.000397337964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45956.000397337964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45956.000397337964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45956.000397337964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45956.000397337964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45956.000397337964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45956.000397337964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45956.000397337964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45956.000397337964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45956.000397337964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45956.000397337964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45956.000397337964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45956.000397337964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45956.000397337964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45956.000397337964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45956.000397337964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45956.000397337964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45956.000397337964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45956.000397337964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45956.000397337964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45956.000397337964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45956.000397337964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45956.000397337964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45956.000397337964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45956.000397337964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45956.000397337964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45956.000397337964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45956.000397337964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45956.000397337964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45956.000397337964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45956.000397337964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45956.000397337964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45956.000397337964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45956.000397337964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45956.000397337964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45956.000397337964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45956.000397337964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45956.000397337964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45956.000397337964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45956.000397337964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45956.000397337964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45956.000397337964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45956.000397337964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45956.000397337964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45956.000397337964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45956.000397337964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45956.000397337964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45956.000397337964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45956.000397337964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45956.000397337964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45956.000397337964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45956.000397337964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45956.000397337964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45956.000397337964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45956.000397337964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45956.000397337964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45956.000397337964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45956.000397337964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45956.000397337964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45956.000397337964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45956.000397337964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45956.000397337964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45956.000397337964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45956.000397337964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45956.000397337964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45956.000397337964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45956.000397337964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45956.000397337964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45956.000397337964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45956.000397337964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45956.000397337964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45956.000397337964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45956.000397337964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45956.000397337964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45956.000397337964</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45956.000397337964</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45956.000397337964</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45956.000397337964</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45956.000397337964</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45956.000397337964</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45956.000397337964</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45956.000397337964</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45956.000397337964</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45956.000397337964</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45956.000397337964</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45956.000397337964</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45956.000397337964</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45956.000397337964</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45956.000397337964</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45956.000397337964</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45956.000397337964</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45956.000397337964</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45956.000397337964</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45956.000397337964</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45956.000397337964</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45956.000397337964</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45956.000397337964</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45956.000397337964</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45956.000397337964</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45956.000397337964</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45956.000397337964</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45956.000397337964</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45956.000397337964</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45956.000397337964</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45956.000397337964</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45956.000397337964</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45956.000397337964</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45956.000397337964</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45956.000397337964</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45956.000397337964</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45956.000397337964</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45956.000397337964</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45956.000397337964</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45956.000397337964</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45956.000397337964</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45956.000397337964</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45956.000397337964</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45956.000397337964</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45956.000397337964</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45956.000397337964</v>
      </c>
      <c r="H133" s="107"/>
      <c r="I133" s="103" t="str">
        <f>IFERROR(VLOOKUP(D133,DB!A:F,6,0),"")</f>
        <v/>
      </c>
      <c r="J133" s="102" t="str">
        <f>IFERROR(VLOOKUP(D133,DB!A:G,7,0),"")</f>
        <v/>
      </c>
      <c r="K133" s="108"/>
      <c r="L133" s="109" t="str">
        <f>IFERROR(VLOOKUP(D133,DB!A:I,9,0),"")</f>
        <v/>
      </c>
    </row>
    <row r="134" spans="1:12" ht="31.5" customHeight="1">
      <c r="A134" s="104"/>
      <c r="B134" s="103" t="str">
        <f>IFERROR(VLOOKUP(D134,DB!A:K,11,0),"")</f>
        <v/>
      </c>
      <c r="C134" s="105"/>
      <c r="D134" s="103"/>
      <c r="E134" s="106"/>
      <c r="F134" s="107"/>
      <c r="G134" s="77">
        <f ca="1">IFERROR(NOW()-F134,"-")</f>
        <v>45956.000397337964</v>
      </c>
      <c r="H134" s="107"/>
      <c r="I134" s="103" t="str">
        <f>IFERROR(VLOOKUP(D134,DB!A:F,6,0),"")</f>
        <v/>
      </c>
      <c r="J134" s="102" t="str">
        <f>IFERROR(VLOOKUP(D134,DB!A:G,7,0),"")</f>
        <v/>
      </c>
      <c r="K134" s="108"/>
      <c r="L134" s="109" t="str">
        <f>IFERROR(VLOOKUP(D134,DB!A:I,9,0),"")</f>
        <v/>
      </c>
    </row>
  </sheetData>
  <dataValidations count="2">
    <dataValidation allowBlank="1" showInputMessage="1" showErrorMessage="1" sqref="E1" xr:uid="{380493DB-286A-4683-AF55-C78F04945A49}"/>
    <dataValidation type="list" allowBlank="1" showInputMessage="1" showErrorMessage="1" sqref="E2:E13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2025-10-25T21:02:36Z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