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77" documentId="120_S{2AC9BD13-BADA-5192-A53E-5A8FF88502F6}" xr6:coauthVersionLast="47" xr6:coauthVersionMax="47" xr10:uidLastSave="{99344150-5C2E-4FCC-8137-B3CC81B16B6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<sst xmlns="http://schemas.openxmlformats.org/spreadsheetml/2006/main" count="180294" uniqueCount="39131">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</sst>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304.5073145833303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1.0526270833288436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4.9270601848547813E-2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45967.455740509256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45967.455740509256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45967.455740509256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45967.455740509256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45967.455740509256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45967.455740509256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45967.455740509256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45967.455740509256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45967.455740509256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45967.455740509256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45967.455740509256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45967.455740509256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45967.455740509256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45967.455740509256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45967.455740509256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45967.455740509256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45967.455740509256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45967.455740509256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45967.455740509256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45967.455740509256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45967.455740509256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45967.455740509256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45967.455740509256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45967.455740509256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45967.455740509256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45967.455740509256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45967.455740509256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45967.455740509256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45967.455740509256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45967.455740509256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45967.455740509256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45967.455740509256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45967.455740509256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45967.455740509256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45967.455740509256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45967.455740509256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45967.455740509256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45967.455740509256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45967.455740509256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45967.455740509256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45967.455740509256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45967.455740509256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45967.455740509256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45967.455740509256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45967.455740509256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45967.455740509256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45967.455740509256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45967.455740509256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45967.455740509256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45967.455740509256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45967.455740509256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45967.455740509256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45967.455740509256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45967.455740509256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45967.455740509256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45967.455740509256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45967.455740509256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45967.455740509256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45967.455740509256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45967.455740509256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45967.455740509256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45967.455740509256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45967.455740509256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45967.455740509256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45967.455740509256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45967.455740509256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45967.455740509256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45967.455740509256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45967.455740509256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45967.455740509256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45967.455740509256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45967.455740509256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45967.455740509256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45967.455740509256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45967.455740509256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45967.455740509256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45967.455740509256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45967.455740509256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45967.455740509256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45967.455740509256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45967.455740509256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45967.455740509256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45967.455740509256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45967.455740509256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142.45590254629496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45967.455740509256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45967.455740509256</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45967.455740509256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45967.455740509256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45967.455740509256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45967.455740509256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45967.455740509256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45967.455740509256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45967.455740509256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45967.455740509256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45967.455740509256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45967.455740509256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45967.455740509256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45967.455740509256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45967.455740509256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45967.455740509256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45967.455740509256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45967.455740509256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45967.455740509256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45967.455740509256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45967.455740509256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45967.455740509256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45967.455740509256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45967.455740509256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45967.455740509256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45967.455740509256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45967.455740509256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45967.455740509256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45967.455740509256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45967.455740509256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45967.455740509256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45967.455740509256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45967.455740509256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45967.455740509256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45967.455740509256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45967.455740509256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45967.455740509256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45967.455740509256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45967.455740509256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45967.455740509256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45967.455740509256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45967.455740509256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45967.455740509256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45967.455740509256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45967.455740509256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45967.455740509256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45967.455740509256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45967.455740509256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45967.455740509256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45967.455740509256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45967.455740509256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45967.455740509256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45967.455740509256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45967.455740509256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45967.455740509256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45967.455740509256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45967.455740509256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45967.455740509256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45967.455740509256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45967.455740509256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45967.455740509256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45967.455740509256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45967.455740509256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45967.455740509256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45967.455740509256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45967.455740509256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45967.455740509256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45967.455740509256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45967.455740509256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45967.455740509256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45967.455740509256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45967.455740509256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45967.455740509256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45967.455740509256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45967.455740509256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45967.455740509256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45967.455740509256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45967.455740509256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45967.455740509256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45967.455740509256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45967.455740509256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45967.455740509256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45967.455740509256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45967.455740509256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45967.455740509256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45967.455740509256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45967.455740509256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45967.455740509256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45967.455740509256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45967.455740509256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45967.455740509256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45967.455740509256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45967.455740509256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45967.455740509256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45967.455740509256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45967.455740509256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45967.455740509256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45967.455740509256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45967.455740509256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45967.455740509256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45967.455740509256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45967.455740509256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45967.455740509256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45967.455740509256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45967.455740509256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45967.455740509256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45967.455740509256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45967.455740509256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45967.455740509256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45967.455740509256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45967.455740509256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45967.455740509256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45967.455740509256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45967.455740509256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45967.455740509256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45967.455740509256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45967.455740509256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45967.455740509256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45967.455740509256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45967.455740509256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45967.455740509256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45967.455740509256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45967.455740509256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45967.455740509256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45967.455740509256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45967.455740509256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45967.455740509256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45967.455740509256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45967.455740509256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45967.455740509256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45967.455740509256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45967.455740509256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45967.455740509256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45967.455740509256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45967.455740509256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45967.455740509256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45967.455740509256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45967.455740509256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45967.455740509256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45967.455740509256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45967.455740509256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45967.455740509256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45967.455740509256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45967.455740509256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45967.455740509256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45967.455740509256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45967.455740509256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45967.455740509256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45967.455740509256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45967.455740509256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45967.455740509256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45967.455740509256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45967.455740509256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45967.455740509256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45967.455740509256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45967.455740509256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45967.455740509256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45967.455740509256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45967.455740509256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45967.455740509256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45967.455740509256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45967.455740509256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45967.455740509256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45967.455740509256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45967.455740509256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45967.455740509256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45967.455740509256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45967.455740509256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45967.455740509256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45967.455740509256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45967.455740509256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45967.455740509256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45967.455740509256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45967.455740509256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45967.455740509256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45967.455740509256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45967.455740509256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45967.455740509256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45967.455740509256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45967.455740509256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45967.455740509256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45967.455740509256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45967.455740509256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45967.455740509256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45967.455740509256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45967.455740509256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45967.455740509256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45967.455740509256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45967.455740509256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45967.455740509256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45967.455740509256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45967.455740509256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45967.455740509256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45967.455740509256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45967.455740509256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45967.455740509256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45967.455740509256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45967.455740509256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45967.455740509256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45967.455740509256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45967.455740509256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45967.455740509256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45967.455740509256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45967.455740509256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45967.455740509256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45967.455740509256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45967.455740509256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45967.455740509256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45967.455740509256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45967.455740509256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45967.455740509256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45967.455740509256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45967.455740509256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45967.455740509256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45967.455740509256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45967.455740509256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45967.455740509256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45967.455740509256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45967.455740509256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45967.455740509256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45967.455740509256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45967.455740509256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45967.455740509256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45967.455740509256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45967.455740509256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45967.455740509256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45967.455740509256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45967.455740509256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45967.455740509256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45967.455740509256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45967.455740509256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45967.455740509256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45967.455740509256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45967.455740509256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45967.455740509256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45967.455740509256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45967.455740509256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45967.455740509256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45967.455740509256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45967.455740509256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45967.455740509256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45967.455740509256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45967.455740509256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45967.455740509256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45967.455740509256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45967.455740509256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45967.455740509256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45967.455740509256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45967.455740509256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45967.455740509256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45967.455740509256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45967.455740509256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45967.455740509256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45967.455740509256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45967.455740509256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45967.455740509256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45967.455740509256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45967.455740509256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45967.455740509256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45967.455740509256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45967.455740509256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45967.455740509256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45967.455740509256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45967.455740509256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45967.455740509256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45967.455740509256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45967.455740509256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45967.455740509256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45967.455740509256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45967.455740509256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45967.455740509256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45967.455740509256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45967.455740509256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45967.455740509256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45967.455740509256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45967.455740509256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45967.455740509256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45967.455740509256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45967.455740509256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45967.455740509256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45967.455740509256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45967.455740509256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45967.455740509256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45967.455740509256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45967.455740509256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45967.455740509256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45967.455740509256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45967.455740509256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45967.455740509256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45967.455740509256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45967.455740509256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45967.455740509256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45967.455740509256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45967.455740509256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45967.455740509256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45967.455740509256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45967.455740509256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45967.455740509256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45967.455740509256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45967.455740509256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45967.455740509256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45967.455740509256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45967.455740509256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45967.455740509256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45967.455740509256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45967.455740509256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45967.455740509256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45967.455740509256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45967.455740509256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45967.455740509256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45967.455740509256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45967.455740509256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45967.455740509256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45967.455740509256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45967.455740509256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45967.455740509256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45967.455740509256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45967.455740509256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45967.455740509256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45967.455740509256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45967.455740509256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45967.455740509256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45967.455740509256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45967.455740509256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45967.455740509256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45967.455740509256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45967.455740509256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45967.455740509256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45967.455740509256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45967.455740509256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45967.455740509256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45967.455740509256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45967.455740509256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45967.455740509256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45967.455740509256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45967.455740509256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45967.455740509256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45967.455740509256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45967.455740509256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45967.455740509256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45967.455740509256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45967.455740509256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45967.455740509256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45967.455740509256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45967.455740509256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45967.455740509256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45967.455740509256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45967.455740509256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45967.455740509256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45967.455740509256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45967.455740509256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45967.455740509256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45967.455740509256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45967.455740509256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45967.455740509256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45967.455740509256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45967.455740509256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45967.455740509256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45967.455740509256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45967.455740509256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45967.455740509256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45967.455740509256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45967.455740509256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45967.455740509256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45967.455740509256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45967.455740509256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45967.455740509256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45967.455740509256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45967.455740509256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45967.455740509256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45967.455740509256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45967.455740509256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45967.455740509256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45967.455740509256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45967.455740509256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45967.455740509256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45967.455740509256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45967.455740509256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45967.455740509256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45967.455740509256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45967.455740509256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45967.455740509256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45967.455740509256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45967.455740509256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45967.455740509256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45967.455740509256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45967.455740509256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45967.455740509256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45967.455740509256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45967.455740509256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45967.455740509256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45967.455740509256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45967.455740509256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45967.455740509256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45967.455740509256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45967.455740509256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45967.455740509256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45967.455740509256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45967.455740509256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45967.455740509256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45967.455740509256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45967.455740509256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45967.455740509256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45967.455740509256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45967.455740509256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45967.455740509256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45967.455740509256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45967.455740509256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45967.455740509256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45967.455740509256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45967.455740509256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45967.455740509256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45967.455740509256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45967.455740509256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45967.455740509256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45967.455740509256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45967.455740509256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45967.455740509256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45967.455740509256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45967.455740509256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45967.455740509256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45967.455740509256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45967.455740509256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45967.455740509256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45967.455740509256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45967.455740509256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45967.455740509256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45967.455740509256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45967.455740509256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45967.455740509256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45967.455740509256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45967.455740509256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45967.455740509256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45967.455740509256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45967.455740509256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45967.455740509256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45967.455740509256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45967.455740509256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45967.455740509256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45967.455740509256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45967.455740509256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45967.455740509256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45967.455740509256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45967.455740509256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45967.455740509256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45967.455740509256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45967.455740509256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45967.455740509256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45967.455740509256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45967.455740509256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45967.455740509256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45967.455740509256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45967.455740509256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45967.455740509256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45967.455740509256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45967.455740509256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45967.455740509256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45967.455740509256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45967.455740509256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45967.455740509256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45967.455740509256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45967.455740509256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45967.455740509256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45967.455740509256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45967.455740509256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45967.455740509256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45967.455740509256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45967.455740509256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45967.455740509256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45967.455740509256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45967.455740509256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45967.455740509256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45967.455740509256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45967.455740509256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45967.455740509256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45967.455740509256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45967.455740509256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45967.455740509256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45967.455740509256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45967.455740509256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45967.455740509256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45967.455740509256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45967.455740509256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45967.455740509256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45967.455740509256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45967.455740509256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45967.455740509256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45967.455740509256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45967.455740509256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45967.455740509256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45967.455740509256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45967.455740509256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45967.455740509256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45967.455740509256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45967.455740509256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45967.455740509256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45967.455740509256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45967.455740509256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45967.455740509256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45967.455740509256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45967.455740509256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45967.455740509256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45967.455740509256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45967.455740509256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45967.455740509256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45967.455740509256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45967.455740509256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45967.455740509256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45967.455740509256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45967.455740509256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45967.455740509256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45967.455740509256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45967.455740509256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45967.455740509256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45967.455740509256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45967.455740509256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45967.455740509256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45967.455740509256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45967.455740509256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45967.455740509256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45967.455740509256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45967.455740509256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45967.455740509256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45967.455740509256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45967.455740509256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45967.455740509256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45967.455740509256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45967.455740509256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45967.455740509256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45967.455740509256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45967.455740509256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45967.455740509256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45967.455740509256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45967.455740509256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45967.455740509256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45967.455740509256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45967.455740509256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45967.455740509256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45967.455740509256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45967.455740509256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45967.455740509256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45967.455740509256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45967.455740509256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45967.455740509256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45967.455740509256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45967.455740509256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45967.455740509256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45967.455740509256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45967.455740509256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45967.455740509256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45967.455740509256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45967.455740509256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45967.455740509256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45967.455740509256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45967.455740509256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45967.455740509256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45967.455740509256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45967.455740509256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45967.455740509256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45967.455740509256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45967.455740509256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45967.455740509256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45967.455740509256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45967.455740509256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45967.455740509256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45967.455740509256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45967.455740509256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45967.455740509256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45967.455740509256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45967.455740509256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45967.455740509256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45967.455740509256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45967.455740509256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45967.455740509256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45967.455740509256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45967.455740509256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45967.455740509256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45967.455740509256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45967.455740509256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45967.455740509256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45967.455740509256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45967.455740509256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45967.455740509256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45967.455740509256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45967.455740509256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45967.455740509256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45967.455740509256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45967.455740509256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45967.455740509256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45967.455740509256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45967.455740509256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45967.455740509256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45967.455740509256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45967.455740509256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45967.455740509256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45967.455740509256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45967.455740509256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45967.455740509256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45967.455740509256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45967.455740509256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45967.455740509256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45967.455740509256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45967.455740509256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45967.455740509256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45967.455740509256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45967.455740509256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45967.455740509256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45967.455740509256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45967.455740509256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45967.455740509256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45967.455740509256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45967.455740509256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45967.455740509256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45967.455740509256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45967.455740509256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45967.455740509256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45967.455740509256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45967.455740509256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45967.455740509256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45967.455740509256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45967.455740509256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45967.455740509256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45967.455740509256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45967.455740509256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45967.455740509256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45967.455740509256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45967.455740509256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45967.455740509256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45967.455740509256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45967.455740509256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45967.455740509256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45967.455740509256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45967.455740509256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45967.455740509256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45967.455740509256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45967.455740509256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45967.455740509256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45967.455740509256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45967.455740509256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45967.455740509256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45967.455740509256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45967.455740509256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45967.455740509256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45967.455740509256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45967.455740509256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45967.455740509256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45967.455740509256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45967.455740509256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45967.455740509256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45967.455740509256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45967.455740509256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45967.455740509256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45967.455740509256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45967.455740509256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45967.455740509256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45967.455740509256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45967.455740509256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45967.455740509256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45967.455740509256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45967.455740509256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45967.455740509256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45967.455740509256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45967.455740509256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45967.455740509256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45967.455740509256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45967.455740509256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45967.455740509256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45967.455740509256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45967.455740509256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45967.455740509256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45967.455740509256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45967.455740509256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45967.455740509256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45967.455740509256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45967.455740509256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45967.455740509256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45967.455740509256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45967.455740509256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45967.455740509256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45967.455740509256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45967.455740509256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45967.455740509256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45967.455740509256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45967.455740509256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45967.455740509256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45967.455740509256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45967.455740509256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45967.455740509256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45967.455740509256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45967.455740509256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45967.455740509256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45967.455740509256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45967.455740509256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45967.455740509256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45967.455740509256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45967.455740509256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45967.455740509256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45967.455740509256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45967.455740509256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45967.455740509256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45967.455740509256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45967.455740509256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45967.455740509256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45967.455740509256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45967.455740509256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45967.455740509256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45967.455740509256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45967.455740509256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45967.455740509256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45967.455740509256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45967.455740509256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45967.455740509256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45967.455740509256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45967.455740509256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45967.455740509256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45967.455740509256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45967.455740509256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45967.455740509256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45967.455740509256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45967.455740509256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45967.455740509256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45967.455740509256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45967.455740509256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45967.455740509256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45967.455740509256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45967.455740509256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45967.455740509256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45967.455740509256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45967.455740509256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45967.455740509256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45967.455740509256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45967.455740509256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45967.455740509256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45967.455740509256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45967.455740509256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45967.455740509256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45967.455740509256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45967.455740509256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45967.455740509256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45967.455740509256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45967.455740509256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45967.455740509256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45967.455740509256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45967.455740509256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45967.455740509256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45967.455740509256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45967.455740509256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45967.455740509256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45967.455740509256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45967.455740509256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45967.455740509256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45967.455740509256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45967.455740509256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45967.455740509256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45967.455740509256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45967.455740509256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45967.455740509256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45967.455740509256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45967.455740509256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45967.455740509256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45967.455740509256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45967.455740509256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45967.455740509256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45967.455740509256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45967.455740509256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45967.455740509256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45967.455740509256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45967.455740509256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45967.455740509256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45967.455740509256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45967.455740509256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45967.455740509256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45967.455740509256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45967.455740509256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45967.455740509256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45967.455740509256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45967.455740509256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45967.455740509256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45967.455740509256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45967.455740509256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45967.455740509256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45967.455740509256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45967.455740509256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45967.455740509256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45967.455740509256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45967.455740509256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45967.455740509256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45967.455740509256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45967.455740509256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45967.455740509256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45967.455740509256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45967.455740509256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45967.455740509256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45967.455740509256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45967.455740509256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45967.455740509256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45967.455740509256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45967.455740509256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45967.455740509256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45967.455740509256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45967.455740509256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45967.455740509256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45967.455740509256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45967.455740509256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45967.455740509256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45967.455740509256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45967.455740509256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45967.455740509256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45967.455740509256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45967.455740509256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45967.455740509256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45967.455740509256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45967.455740509256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45967.455740509256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45967.455740509256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45967.455740509256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45967.455740509256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45967.455740509256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45967.455740509256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45967.455740509256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45967.455740509256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45967.455740509256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45967.455740509256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45967.455740509256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45967.455740509256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45967.455740509256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45967.455740509256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45967.455740509256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45967.455740509256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45967.455740509256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45967.455740509256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45967.455740509256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45967.455740509256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45967.455740509256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45967.455740509256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45967.455740509256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45967.455740509256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45967.455740509256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45967.455740509256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45967.455740509256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45967.455740509256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45967.455740509256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45967.455740509256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45967.455740509256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45967.455740509256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45967.455740509256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45967.455740509256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45967.455740509256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45967.455740509256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45967.455740509256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45967.455740509256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45967.455740509256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45967.455740509256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45967.455740509256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45967.455740509256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45967.455740509256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45967.455740509256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45967.455740509256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45967.455740509256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45967.455740509256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45967.455740509256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45967.455740509256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45967.455740509256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45967.455740509256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45967.455740509256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45967.455740509256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45967.455740509256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45967.455740509256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45967.455740509256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45967.455740509256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45967.455740509256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45967.455740509256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45967.455740509256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45967.455740509256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45967.455740509256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45967.455740509256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45967.455740509256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45967.455740509256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45967.455740509256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45967.455740509256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45967.455740509256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45967.455740509256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45967.455740509256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45967.455740509256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45967.455740509256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45967.455740509256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45967.455740509256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45967.455740509256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45967.455740509256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45967.455740509256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45967.455740509256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45967.455740509256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45967.455740509256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45967.455740509256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45967.455740509256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45967.455740509256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45967.455740509256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45967.455740509256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45967.455740509256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45967.455740509256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45967.455740509256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45967.455740509256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45967.455740509256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45967.455740509256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45967.455740509256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45967.455740509256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45967.455740509256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45967.455740509256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45967.455740509256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45967.455740509256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45967.455740509256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45967.455740509256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45967.455740509256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45967.455740509256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45967.455740509256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45967.455740509256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45967.455740509256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45967.455740509256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45967.455740509256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45967.455740509256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45967.455740509256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45967.455740509256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45967.455740509256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45967.455740509256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45967.455740509256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45967.455740509256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45967.455740509256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45967.455740509256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45967.455740509256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45967.455740509256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45967.455740509256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45967.455740509256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45967.455740509256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45967.455740509256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45967.455740509256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45967.455740509256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45967.455740509256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45967.455740509256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45967.455740509256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45967.455740509256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45967.455740509256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45967.455740509256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45967.455740509256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45967.455740509256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45967.455740509256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45967.455740509256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45967.455740509256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45967.455740509256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45967.455740509256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45967.455740509256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45967.455740509256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45967.455740509256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45967.455740509256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45967.455740509256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45967.455740509256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45967.455740509256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45967.455740509256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45967.455740509256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45967.455740509256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45967.455740509256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45967.455740509256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45967.455740509256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45967.455740509256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45967.455740509256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45967.455740509256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45967.455740509256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45967.455740509256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45967.455740509256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45967.455740509256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45967.455740509256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45967.455740509256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45967.455740509256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45967.455740509256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45967.455740509256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45967.455740509256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45967.455740509256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45967.455740509256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45967.455740509256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45967.455740509256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45967.455740509256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45967.455740509256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45967.455740509256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45967.455740509256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45967.455740509256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45967.455740509256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45967.455740509256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45967.455740509256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45967.455740509256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45967.455740509256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45967.455740509256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45967.455740509256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45967.455740509256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45967.455740509256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45967.455740509256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45967.455740509256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45967.455740509256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45967.455740509256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45967.455740509256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45967.455740509256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45967.455740509256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45967.455740509256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45967.455740509256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45967.455740509256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45967.455740509256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45967.455740509256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45967.455740509256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45967.455740509256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45967.455740509256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45967.455740509256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45967.455740509256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45967.455740509256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45967.455740509256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45967.455740509256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45967.455740509256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45967.455740509256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45967.455740509256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45967.455740509256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45967.455740509256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45967.455740509256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45967.455740509256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45967.455740509256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45967.455740509256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45967.455740509256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45967.455740509256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45967.455740509256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45967.455740509256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45967.455740509256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45967.455740509256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45967.455740509256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45967.455740509256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45967.455740509256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45967.455740509256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45967.455740509256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45967.455740509256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45967.455740509256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45967.455740509256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45967.455740509256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45967.455740509256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45967.455740509256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45967.455740509256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45967.455740509256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45967.455740509256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45967.455740509256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45967.455740509256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45967.455740509256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45967.455740509256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45967.455740509256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45967.455740509256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45967.455740509256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45967.455740509256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45967.455740509256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45967.455740509256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45967.455740509256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45967.455740509256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45967.455740509256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45967.455740509256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45967.455740509256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45967.455740509256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45967.455740509256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45967.455740509256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45967.455740509256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45967.455740509256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45967.455740509256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45967.455740509256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45967.455740509256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45967.455740509256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45967.455740509256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45967.455740509256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45967.455740509256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45967.455740509256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45967.455740509256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45967.455740509256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45967.455740509256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45967.455740509256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45967.455740509256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45967.455740509256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45967.455740509256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45967.455740509256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45967.455740509256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45967.455740509256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45967.455740509256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45967.455740509256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45967.455740509256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45967.455740509256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45967.455740509256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45967.455740509256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45967.455740509256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45967.455740509256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45967.455740509256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45967.455740509256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45967.455740509256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45967.455740509256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45967.455740509256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45967.455740509256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45967.455740509256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45967.455740509256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45967.455740509256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45967.455740509256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45967.455740509256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45967.455740509256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45967.455740509256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45967.455740509256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45967.455740509256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45967.455740509256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45967.455740509256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45967.455740509256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45967.455740509256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45967.455740509256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45967.455740509256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45967.455740509256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45967.455740509256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45967.455740509256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45967.455740509256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45967.455740509256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45967.455740509256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45967.455740509256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45967.455740509256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45967.455740509256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45967.455740509256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45967.455740509256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45967.455740509256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45967.455740509256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45967.455740509256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45967.455740509256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45967.455740509256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45967.455740509256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45967.455740509256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45967.455740509256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45967.455740509256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45967.455740509256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45967.455740509256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45967.455740509256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45967.455740509256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45967.455740509256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45967.455740509256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45967.455740509256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45967.455740509256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45967.455740509256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45967.455740509256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45967.455740509256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45967.455740509256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45967.455740509256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45967.455740509256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45967.455740509256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45967.455740509256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45967.455740509256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45967.455740509256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45967.455740509256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45967.455740509256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45967.455740509256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45967.455740509256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263.97502291666024</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6.0509027774969582E-2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3.1168749999778811E-2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3.3911805556272157E-2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45967.455740509256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45967.455740509256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45967.455740509256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45967.455740509256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45967.455740509256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45967.455740509256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45967.455740509256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45967.455740509256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45967.455740509256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45967.455740509256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45967.455740509256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45967.455740509256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45967.455740509256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45967.455740509256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45967.455740509256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45967.455740509256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45967.455740509256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45967.455740509256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45967.455740509256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45967.455740509256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45967.455740509256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45967.455740509256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45967.455740509256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45967.455740509256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45967.455740509256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45967.455740509256</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45967.455740509256</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K17" sqref="K1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75.623680324068118</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41.266863194439793</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18.794629398144025</v>
      </c>
      <c r="H4" s="139">
        <v>45948.661111111112</v>
      </c>
      <c r="I4" s="138" t="str">
        <f>IFERROR(VLOOKUP(D4,DB!A:F,6,0),"")</f>
        <v>SCECO</v>
      </c>
      <c r="J4" s="138" t="str">
        <f>IFERROR(VLOOKUP(D4,DB!A:G,7,0),"")</f>
        <v>Dead</v>
      </c>
      <c r="K4" s="138" t="s">
        <v>39124</v>
      </c>
      <c r="L4" s="138" t="str">
        <f>IFERROR(VLOOKUP(D4,DB!A:I,9,0),"")</f>
        <v>Latis</v>
      </c>
    </row>
    <row r="5" spans="1:13" ht="15">
      <c r="A5" s="138" t="s">
        <v>39125</v>
      </c>
      <c r="B5" s="138" t="str">
        <f>IFERROR(VLOOKUP(D5,DB!A:K,11,0),"")</f>
        <v>R5</v>
      </c>
      <c r="C5" s="138">
        <v>1</v>
      </c>
      <c r="D5" s="138" t="s">
        <v>32330</v>
      </c>
      <c r="E5" s="138" t="s">
        <v>39021</v>
      </c>
      <c r="F5" s="139">
        <v>45966.952418981484</v>
      </c>
      <c r="G5" s="140">
        <f ca="1">IFERROR(NOW()-F5,"")</f>
        <v>0.50332152777264128</v>
      </c>
      <c r="H5" s="139">
        <v>45966.946793981479</v>
      </c>
      <c r="I5" s="138" t="str">
        <f>IFERROR(VLOOKUP(D5,DB!A:F,6,0),"")</f>
        <v>SCECO</v>
      </c>
      <c r="J5" s="138" t="str">
        <f>IFERROR(VLOOKUP(D5,DB!A:G,7,0),"")</f>
        <v>Dead</v>
      </c>
      <c r="K5" s="138" t="s">
        <v>39126</v>
      </c>
      <c r="L5" s="138" t="str">
        <f>IFERROR(VLOOKUP(D5,DB!A:I,9,0),"")</f>
        <v>Latis</v>
      </c>
    </row>
    <row r="6" spans="1:13" ht="15">
      <c r="A6" s="138" t="s">
        <v>39127</v>
      </c>
      <c r="B6" s="138" t="str">
        <f>IFERROR(VLOOKUP(D6,DB!A:K,11,0),"")</f>
        <v>R5</v>
      </c>
      <c r="C6" s="138">
        <v>1</v>
      </c>
      <c r="D6" s="138" t="s">
        <v>14733</v>
      </c>
      <c r="E6" s="138" t="s">
        <v>39104</v>
      </c>
      <c r="F6" s="139"/>
      <c r="G6" s="140">
        <f ca="1">IFERROR(NOW()-F6,"")</f>
        <v>45967.455740509256</v>
      </c>
      <c r="H6" s="139">
        <v>45967.379143518519</v>
      </c>
      <c r="I6" s="138" t="str">
        <f>IFERROR(VLOOKUP(D6,DB!A:F,6,0),"")</f>
        <v>SCECO</v>
      </c>
      <c r="J6" s="138" t="str">
        <f>IFERROR(VLOOKUP(D6,DB!A:G,7,0),"")</f>
        <v>No BB Design</v>
      </c>
      <c r="K6" s="138" t="s">
        <v>39128</v>
      </c>
      <c r="L6" s="138" t="str">
        <f>IFERROR(VLOOKUP(D6,DB!A:I,9,0),"")</f>
        <v>Latis</v>
      </c>
    </row>
    <row r="7" spans="1:13" ht="15">
      <c r="A7" s="138" t="s">
        <v>39129</v>
      </c>
      <c r="B7" s="138" t="str">
        <f>IFERROR(VLOOKUP(D7,DB!A:K,11,0),"")</f>
        <v>R5</v>
      </c>
      <c r="C7" s="138">
        <v>1</v>
      </c>
      <c r="D7" s="138" t="s">
        <v>34276</v>
      </c>
      <c r="E7" s="138" t="s">
        <v>39021</v>
      </c>
      <c r="F7" s="139">
        <v>45967.338113425925</v>
      </c>
      <c r="G7" s="140">
        <f ca="1">IFERROR(NOW()-F7,"")</f>
        <v>0.11762708333117189</v>
      </c>
      <c r="H7" s="139">
        <v>45967.434293981481</v>
      </c>
      <c r="I7" s="138" t="str">
        <f>IFERROR(VLOOKUP(D7,DB!A:F,6,0),"")</f>
        <v>SCECO</v>
      </c>
      <c r="J7" s="138" t="str">
        <f>IFERROR(VLOOKUP(D7,DB!A:G,7,0),"")</f>
        <v>Vandalized</v>
      </c>
      <c r="K7" s="138" t="s">
        <v>39130</v>
      </c>
      <c r="L7" s="138" t="str">
        <f>IFERROR(VLOOKUP(D7,DB!A:I,9,0),"")</f>
        <v>Latis</v>
      </c>
    </row>
    <row r="8" spans="1:13" ht="15">
      <c r="A8" s="138"/>
      <c r="B8" s="138" t="str">
        <f>IFERROR(VLOOKUP(D8,DB!A:K,11,0),"")</f>
        <v/>
      </c>
      <c r="C8" s="138"/>
      <c r="D8" s="138"/>
      <c r="E8" s="138"/>
      <c r="F8" s="139"/>
      <c r="G8" s="140">
        <f ca="1">IFERROR(NOW()-F8,"")</f>
        <v>45967.455740509256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45967.455740509256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45967.455740509256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45967.455740509256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45967.455740509256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45967.455740509256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45967.455740509256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45967.455740509256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45967.455740509256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45967.455740509256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45967.455740509256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45967.455740509256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45967.455740509256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45967.455740509256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45967.455740509256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45967.455740509256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45967.455740509256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45967.455740509256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45967.455740509256</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45967.455740509256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45967.455740509256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45967.455740509256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45967.455740509256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45967.455740509256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45967.455740509256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45967.455740509256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45967.455740509256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45967.455740509256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45967.455740509256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45967.455740509256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45967.455740509256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45967.455740509256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45967.455740509256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45967.455740509256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45967.455740509256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45967.455740509256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45967.455740509256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45967.455740509256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45967.455740509256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45967.455740509256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45967.455740509256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45967.455740509256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45967.455740509256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45967.455740509256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45967.455740509256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45967.455740509256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45967.455740509256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45967.455740509256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45967.455740509256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45967.455740509256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45967.455740509256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45967.455740509256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45967.455740509256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45967.455740509256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45967.455740509256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45967.455740509256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45967.455740509256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45967.455740509256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45967.455740509256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45967.455740509256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45967.455740509256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45967.455740509256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45967.455740509256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45967.455740509256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45967.455740509256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45967.455740509256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45967.455740509256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45967.455740509256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45967.455740509256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45967.455740509256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45967.455740509256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45967.455740509256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45967.455740509256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45967.455740509256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45967.455740509256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45967.455740509256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45967.455740509256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45967.455740509256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45967.455740509256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45967.455740509256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45967.455740509256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45967.455740509256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45967.455740509256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45967.455740509256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45967.455740509256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45967.455740509256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45967.455740509256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45967.455740509256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45967.455740509256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45967.455740509256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45967.455740509256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45967.455740509256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45967.455740509256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45967.455740509256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45967.455740509256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45967.455740509256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45967.455740509256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45967.455740509256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45967.455740509256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45967.455740509256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45967.455740509256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45967.455740509256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45967.455740509256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45967.455740509256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45967.455740509256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45967.455740509256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45967.455740509256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45967.455740509256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45967.455740509256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45967.455740509256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45967.455740509256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45967.455740509256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45967.455740509256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45967.455740509256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45967.455740509256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45967.455740509256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45967.455740509256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45967.455740509256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45967.455740509256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45967.455740509256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45967.455740509256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45967.455740509256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45967.455740509256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45967.455740509256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45967.455740509256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45967.455740509256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45967.455740509256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45967.455740509256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45967.455740509256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45967.455740509256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45967.455740509256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45967.455740509256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45967.455740509256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45967.455740509256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45967.455740509256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45967.455740509256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45967.455740509256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45967.455740509256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45967.455740509256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45967.455740509256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45967.455740509256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45967.455740509256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45967.455740509256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45967.455740509256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45967.455740509256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45967.455740509256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45967.455740509256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45967.455740509256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45967.455740509256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45967.455740509256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45967.455740509256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45967.455740509256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45967.455740509256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45967.455740509256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45967.455740509256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45967.455740509256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45967.455740509256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45967.455740509256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45967.455740509256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45967.455740509256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45967.455740509256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45967.455740509256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45967.455740509256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45967.455740509256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45967.455740509256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45967.455740509256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45967.455740509256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45967.455740509256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45967.455740509256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45967.455740509256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45967.455740509256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45967.455740509256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45967.455740509256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45967.455740509256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45967.455740509256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45967.455740509256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45967.455740509256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45967.455740509256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45967.455740509256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45967.455740509256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45967.455740509256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45967.455740509256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45967.455740509256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45967.455740509256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45967.455740509256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45967.455740509256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45967.455740509256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45967.455740509256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45967.455740509256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45967.455740509256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45967.455740509256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45967.455740509256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45967.455740509256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45967.455740509256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45967.455740509256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45967.455740509256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45967.455740509256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45967.455740509256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45967.455740509256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45967.455740509256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45967.455740509256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45967.455740509256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45967.455740509256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45967.455740509256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45967.455740509256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45967.455740509256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45967.455740509256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45967.455740509256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45967.455740509256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45967.455740509256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45967.455740509256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45967.455740509256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45967.455740509256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45967.455740509256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45967.455740509256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45967.455740509256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45967.455740509256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45967.455740509256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45967.455740509256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45967.455740509256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45967.455740509256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45967.455740509256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45967.455740509256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45967.455740509256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45967.455740509256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45967.455740509256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45967.455740509256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45967.455740509256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45967.455740509256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45967.455740509256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45967.455740509256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45967.455740509256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45967.455740509256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45967.455740509256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45967.455740509256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45967.455740509256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45967.455740509256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45967.455740509256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45967.455740509256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45967.455740509256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45967.455740509256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45967.455740509256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45967.455740509256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45967.455740509256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45967.455740509256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45967.455740509256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45967.455740509256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45967.455740509256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45967.455740509256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45967.455740509256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45967.455740509256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45967.455740509256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45967.455740509256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45967.455740509256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45967.455740509256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45967.455740509256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45967.455740509256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45967.455740509256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45967.455740509256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45967.455740509256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45967.455740509256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45967.455740509256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45967.455740509256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45967.455740509256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45967.455740509256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45967.455740509256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45967.455740509256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45967.455740509256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45967.455740509256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45967.455740509256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45967.455740509256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45967.455740509256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45967.455740509256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45967.455740509256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45967.455740509256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45967.455740509256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45967.455740509256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45967.455740509256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45967.455740509256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45967.455740509256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45967.455740509256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45967.455740509256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45967.455740509256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45967.455740509256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45967.455740509256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45967.455740509256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45967.455740509256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45967.455740509256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45967.455740509256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45967.455740509256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45967.455740509256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45967.455740509256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45967.455740509256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45967.455740509256</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45967.455740509256</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45967.455740509256</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45967.455740509256</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45967.455740509256</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45967.455740509256</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45967.455740509256</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45967.455740509256</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45967.455740509256</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45967.455740509256</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45967.455740509256</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45967.455740509256</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45967.455740509256</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45967.455740509256</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45967.455740509256</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45967.455740509256</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45967.455740509256</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45967.455740509256</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45967.455740509256</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45967.455740509256</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45967.455740509256</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45967.455740509256</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45967.455740509256</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45967.455740509256</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45967.455740509256</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45967.455740509256</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45967.455740509256</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45967.455740509256</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45967.455740509256</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45967.455740509256</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45967.455740509256</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45967.455740509256</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45967.455740509256</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45967.455740509256</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45967.455740509256</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45967.455740509256</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45967.455740509256</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45967.455740509256</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