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23" documentId="120_S{2AC9BD13-BADA-5192-A53E-5A8FF88502F6}" xr6:coauthVersionLast="47" xr6:coauthVersionMax="47" xr10:uidLastSave="{41D5394E-EF5B-470E-8C1D-AEC5941E3DC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<sst xmlns="http://schemas.openxmlformats.org/spreadsheetml/2006/main" count="181507" uniqueCount="39130">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</sst>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3" totalsRowShown="0" headerRowDxfId="46" dataDxfId="45" headerRowBorderDxfId="43" tableBorderDxfId="44" totalsRowBorderDxfId="42">
  <autoFilter ref="A1:L1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334.06822453703353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45997.01665046296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45997.01665046296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45997.01665046296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45997.01665046296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45997.01665046296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45997.01665046296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45997.01665046296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45997.01665046296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45997.01665046296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45997.01665046296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45997.01665046296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45997.01665046296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45997.01665046296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45997.01665046296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45997.01665046296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45997.01665046296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45997.01665046296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45997.01665046296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45997.01665046296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45997.01665046296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45997.01665046296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45997.01665046296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45997.01665046296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45997.01665046296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45997.01665046296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45997.01665046296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45997.01665046296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45997.01665046296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45997.01665046296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45997.01665046296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45997.01665046296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45997.01665046296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45997.01665046296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45997.01665046296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45997.01665046296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45997.01665046296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45997.01665046296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45997.01665046296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45997.01665046296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45997.01665046296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45997.01665046296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45997.01665046296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45997.01665046296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45997.01665046296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45997.01665046296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45997.01665046296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45997.01665046296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45997.01665046296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45997.01665046296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45997.01665046296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45997.01665046296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45997.01665046296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45997.01665046296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45997.01665046296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45997.01665046296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45997.01665046296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45997.01665046296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45997.01665046296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45997.01665046296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45997.01665046296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45997.01665046296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45997.01665046296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45997.01665046296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45997.01665046296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45997.01665046296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45997.01665046296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45997.01665046296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45997.01665046296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45997.01665046296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45997.01665046296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45997.01665046296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45997.01665046296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45997.01665046296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45997.01665046296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45997.01665046296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45997.01665046296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45997.01665046296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45997.01665046296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45997.01665046296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45997.01665046296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45997.01665046296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45997.01665046296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45997.01665046296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45997.01665046296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45997.01665046296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45997.01665046296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45997.01665046296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45997.01665046296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45997.01665046296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45997.01665046296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45997.01665046296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45997.01665046296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45997.01665046296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45997.01665046296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45997.01665046296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45997.01665046296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45997.01665046296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45997.01665046296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45997.01665046296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45997.01665046296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45997.01665046296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45997.01665046296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45997.01665046296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45997.01665046296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45997.01665046296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45997.01665046296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45997.01665046296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45997.01665046296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45997.01665046296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45997.01665046296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45997.01665046296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45997.01665046296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45997.01665046296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45997.01665046296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45997.01665046296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45997.01665046296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45997.01665046296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45997.01665046296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45997.01665046296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45997.01665046296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45997.01665046296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45997.01665046296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45997.01665046296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45997.01665046296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45997.01665046296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45997.01665046296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45997.01665046296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45997.01665046296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45997.01665046296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45997.01665046296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45997.01665046296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45997.01665046296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45997.01665046296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45997.01665046296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45997.01665046296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45997.01665046296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45997.01665046296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45997.01665046296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45997.01665046296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45997.01665046296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45997.01665046296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45997.01665046296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45997.01665046296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45997.01665046296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45997.01665046296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45997.01665046296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45997.01665046296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45997.01665046296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45997.01665046296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45997.01665046296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45997.01665046296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45997.01665046296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45997.01665046296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45997.01665046296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45997.01665046296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45997.01665046296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45997.01665046296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45997.01665046296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45997.01665046296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45997.01665046296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45997.01665046296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45997.01665046296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45997.01665046296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45997.01665046296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45997.01665046296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45997.01665046296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45997.01665046296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45997.01665046296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45997.01665046296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45997.01665046296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45997.01665046296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45997.01665046296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45997.01665046296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45997.01665046296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45997.01665046296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45997.01665046296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45997.01665046296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45997.01665046296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45997.01665046296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45997.01665046296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45997.01665046296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45997.01665046296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45997.01665046296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45997.01665046296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45997.01665046296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45997.01665046296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45997.01665046296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45997.01665046296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45997.01665046296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45997.01665046296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45997.01665046296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45997.01665046296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45997.01665046296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45997.01665046296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45997.01665046296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172.0168124999982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12.6292314814782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45997.01665046296</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45997.01665046296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45997.01665046296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45997.01665046296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45997.01665046296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45997.01665046296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45997.01665046296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45997.01665046296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45997.01665046296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45997.01665046296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45997.01665046296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45997.01665046296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45997.01665046296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45997.01665046296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45997.01665046296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45997.01665046296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45997.01665046296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45997.01665046296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45997.01665046296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45997.01665046296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45997.01665046296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45997.01665046296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45997.01665046296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45997.01665046296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45997.01665046296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45997.01665046296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45997.01665046296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45997.01665046296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45997.01665046296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45997.01665046296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45997.01665046296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45997.01665046296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45997.01665046296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45997.01665046296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45997.01665046296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45997.01665046296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45997.01665046296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45997.01665046296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45997.01665046296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45997.01665046296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45997.01665046296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45997.01665046296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45997.01665046296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45997.01665046296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45997.01665046296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45997.01665046296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45997.01665046296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45997.01665046296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45997.01665046296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45997.01665046296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45997.01665046296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45997.01665046296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45997.01665046296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45997.01665046296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45997.01665046296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45997.01665046296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45997.01665046296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45997.01665046296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45997.01665046296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45997.01665046296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45997.01665046296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45997.01665046296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45997.01665046296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45997.01665046296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45997.01665046296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45997.01665046296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45997.01665046296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45997.01665046296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45997.01665046296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45997.01665046296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45997.01665046296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45997.01665046296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45997.01665046296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45997.01665046296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45997.01665046296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45997.01665046296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45997.01665046296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45997.01665046296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45997.01665046296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45997.01665046296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45997.01665046296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45997.01665046296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45997.01665046296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45997.01665046296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45997.01665046296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45997.01665046296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45997.01665046296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45997.01665046296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45997.01665046296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45997.01665046296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45997.01665046296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45997.01665046296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45997.01665046296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45997.01665046296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45997.01665046296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45997.01665046296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45997.01665046296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45997.01665046296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45997.01665046296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45997.01665046296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45997.01665046296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45997.01665046296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45997.01665046296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45997.01665046296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45997.01665046296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45997.01665046296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45997.01665046296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45997.01665046296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45997.01665046296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45997.01665046296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45997.01665046296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45997.01665046296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45997.01665046296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45997.01665046296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45997.01665046296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45997.01665046296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45997.01665046296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45997.01665046296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45997.01665046296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45997.01665046296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45997.01665046296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45997.01665046296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45997.01665046296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45997.01665046296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45997.01665046296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45997.01665046296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45997.01665046296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45997.01665046296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45997.01665046296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45997.01665046296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45997.01665046296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45997.01665046296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45997.01665046296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45997.01665046296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45997.01665046296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45997.01665046296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45997.01665046296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45997.01665046296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45997.01665046296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45997.01665046296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45997.01665046296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45997.01665046296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45997.01665046296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45997.01665046296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45997.01665046296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45997.01665046296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45997.01665046296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45997.01665046296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45997.01665046296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45997.01665046296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45997.01665046296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45997.01665046296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45997.01665046296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45997.01665046296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45997.01665046296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45997.01665046296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45997.01665046296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45997.01665046296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45997.01665046296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45997.01665046296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45997.01665046296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45997.01665046296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45997.01665046296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45997.01665046296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45997.01665046296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45997.01665046296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45997.01665046296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45997.01665046296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45997.01665046296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45997.01665046296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45997.01665046296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45997.01665046296</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45997.01665046296</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45997.01665046296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45997.01665046296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45997.01665046296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45997.01665046296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45997.01665046296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45997.01665046296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45997.01665046296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45997.01665046296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45997.01665046296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45997.01665046296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45997.01665046296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45997.01665046296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45997.01665046296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45997.01665046296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45997.01665046296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45997.01665046296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45997.01665046296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45997.01665046296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45997.01665046296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45997.01665046296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45997.01665046296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45997.01665046296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45997.01665046296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45997.01665046296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45997.01665046296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45997.01665046296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45997.01665046296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45997.01665046296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45997.01665046296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45997.01665046296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45997.01665046296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45997.01665046296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45997.01665046296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45997.01665046296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45997.01665046296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45997.01665046296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45997.01665046296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45997.01665046296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45997.01665046296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45997.01665046296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45997.01665046296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45997.01665046296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45997.01665046296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45997.01665046296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45997.01665046296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45997.01665046296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45997.01665046296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45997.01665046296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45997.01665046296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45997.01665046296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45997.01665046296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45997.01665046296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45997.01665046296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45997.01665046296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45997.01665046296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45997.01665046296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45997.01665046296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45997.01665046296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45997.01665046296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45997.01665046296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45997.01665046296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45997.01665046296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45997.01665046296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45997.01665046296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45997.01665046296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45997.01665046296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45997.01665046296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45997.01665046296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45997.01665046296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45997.01665046296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45997.01665046296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45997.01665046296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45997.01665046296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45997.01665046296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45997.01665046296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45997.01665046296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45997.01665046296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45997.01665046296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45997.01665046296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45997.01665046296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45997.01665046296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45997.01665046296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45997.01665046296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45997.01665046296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45997.01665046296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45997.01665046296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45997.01665046296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45997.01665046296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45997.01665046296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45997.01665046296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45997.01665046296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45997.01665046296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45997.01665046296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45997.01665046296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45997.01665046296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45997.01665046296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45997.01665046296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45997.01665046296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45997.01665046296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45997.01665046296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45997.01665046296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45997.01665046296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45997.01665046296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45997.01665046296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45997.01665046296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45997.01665046296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45997.01665046296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45997.01665046296</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45997.01665046296</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45997.01665046296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45997.01665046296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45997.01665046296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45997.01665046296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45997.01665046296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45997.01665046296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45997.01665046296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45997.01665046296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45997.01665046296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45997.01665046296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45997.01665046296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45997.01665046296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45997.01665046296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45997.01665046296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45997.01665046296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45997.01665046296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45997.01665046296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45997.01665046296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45997.01665046296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45997.01665046296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45997.01665046296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45997.01665046296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45997.01665046296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45997.01665046296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45997.01665046296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45997.01665046296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45997.01665046296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45997.01665046296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45997.01665046296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45997.01665046296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45997.01665046296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45997.01665046296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45997.01665046296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45997.01665046296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45997.01665046296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45997.01665046296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45997.01665046296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45997.01665046296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45997.01665046296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45997.01665046296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45997.01665046296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45997.01665046296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45997.01665046296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45997.01665046296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45997.01665046296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45997.01665046296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45997.01665046296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45997.01665046296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45997.01665046296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45997.01665046296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45997.01665046296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45997.01665046296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45997.01665046296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45997.01665046296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45997.01665046296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45997.01665046296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45997.01665046296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45997.01665046296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45997.01665046296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45997.01665046296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45997.01665046296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45997.01665046296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45997.01665046296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45997.01665046296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45997.01665046296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45997.01665046296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45997.01665046296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45997.01665046296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45997.01665046296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45997.01665046296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45997.01665046296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45997.01665046296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45997.01665046296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45997.01665046296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45997.01665046296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45997.01665046296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45997.01665046296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45997.01665046296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45997.01665046296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45997.01665046296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45997.01665046296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45997.01665046296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45997.01665046296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45997.01665046296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45997.01665046296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45997.01665046296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45997.01665046296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45997.01665046296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45997.01665046296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45997.01665046296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45997.01665046296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45997.01665046296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45997.01665046296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45997.01665046296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45997.01665046296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45997.01665046296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45997.01665046296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45997.01665046296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45997.01665046296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45997.01665046296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45997.01665046296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45997.01665046296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45997.01665046296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45997.01665046296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45997.01665046296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45997.01665046296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45997.01665046296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45997.01665046296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45997.01665046296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45997.01665046296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45997.01665046296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45997.01665046296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45997.01665046296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45997.01665046296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45997.01665046296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45997.01665046296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45997.01665046296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45997.01665046296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45997.01665046296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45997.01665046296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45997.01665046296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45997.01665046296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45997.01665046296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45997.01665046296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45997.01665046296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45997.01665046296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45997.01665046296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45997.01665046296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45997.01665046296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45997.01665046296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45997.01665046296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45997.01665046296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45997.01665046296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45997.01665046296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45997.01665046296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45997.01665046296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45997.01665046296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45997.01665046296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45997.01665046296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45997.01665046296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45997.01665046296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45997.01665046296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45997.01665046296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45997.01665046296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45997.01665046296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45997.01665046296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45997.01665046296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45997.01665046296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45997.01665046296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45997.01665046296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45997.01665046296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45997.01665046296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45997.01665046296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45997.01665046296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45997.01665046296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45997.01665046296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45997.01665046296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45997.01665046296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45997.01665046296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45997.01665046296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45997.01665046296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45997.01665046296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45997.01665046296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45997.01665046296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45997.01665046296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45997.01665046296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45997.01665046296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45997.01665046296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45997.01665046296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45997.01665046296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45997.01665046296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45997.01665046296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45997.01665046296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45997.01665046296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45997.01665046296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45997.01665046296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45997.01665046296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45997.01665046296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45997.01665046296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45997.01665046296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45997.01665046296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45997.01665046296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45997.01665046296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45997.01665046296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45997.01665046296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45997.01665046296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45997.01665046296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45997.01665046296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45997.01665046296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45997.01665046296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45997.01665046296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45997.01665046296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45997.01665046296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45997.01665046296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45997.01665046296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45997.01665046296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45997.01665046296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45997.01665046296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45997.01665046296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45997.01665046296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45997.01665046296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45997.01665046296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45997.01665046296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45997.01665046296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45997.01665046296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45997.01665046296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45997.01665046296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45997.01665046296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45997.01665046296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45997.01665046296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45997.01665046296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45997.01665046296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45997.01665046296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45997.01665046296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45997.01665046296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45997.01665046296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45997.01665046296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45997.01665046296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45997.01665046296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45997.01665046296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45997.01665046296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45997.01665046296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45997.01665046296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45997.01665046296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45997.01665046296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45997.01665046296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45997.01665046296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45997.01665046296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45997.01665046296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45997.01665046296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45997.01665046296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45997.01665046296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45997.01665046296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45997.01665046296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45997.01665046296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45997.01665046296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45997.01665046296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45997.01665046296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45997.01665046296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45997.01665046296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45997.01665046296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45997.01665046296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45997.01665046296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45997.01665046296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45997.01665046296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45997.01665046296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45997.01665046296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45997.01665046296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45997.01665046296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45997.01665046296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45997.01665046296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45997.01665046296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45997.01665046296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45997.01665046296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45997.01665046296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45997.01665046296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45997.01665046296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45997.01665046296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45997.01665046296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45997.01665046296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45997.01665046296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45997.01665046296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45997.01665046296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45997.01665046296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45997.01665046296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45997.01665046296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45997.01665046296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45997.01665046296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45997.01665046296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45997.01665046296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45997.01665046296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45997.01665046296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45997.01665046296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45997.01665046296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45997.01665046296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45997.01665046296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45997.01665046296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45997.01665046296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45997.01665046296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45997.01665046296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45997.01665046296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45997.01665046296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45997.01665046296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45997.01665046296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45997.01665046296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45997.01665046296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45997.01665046296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45997.01665046296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45997.01665046296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45997.01665046296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45997.01665046296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45997.01665046296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45997.01665046296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45997.01665046296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45997.01665046296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45997.01665046296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45997.01665046296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45997.01665046296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45997.01665046296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45997.01665046296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45997.01665046296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45997.01665046296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45997.01665046296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45997.01665046296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45997.01665046296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45997.01665046296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45997.01665046296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45997.01665046296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45997.01665046296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45997.01665046296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45997.01665046296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45997.01665046296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45997.01665046296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45997.01665046296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45997.01665046296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45997.01665046296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45997.01665046296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45997.01665046296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45997.01665046296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45997.01665046296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45997.01665046296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45997.01665046296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45997.01665046296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45997.01665046296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45997.01665046296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45997.01665046296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45997.01665046296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45997.01665046296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45997.01665046296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45997.01665046296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45997.01665046296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45997.01665046296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45997.01665046296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45997.01665046296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45997.01665046296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45997.01665046296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45997.01665046296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45997.01665046296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45997.01665046296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45997.01665046296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45997.01665046296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45997.01665046296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45997.01665046296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45997.01665046296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45997.01665046296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45997.01665046296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45997.01665046296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45997.01665046296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45997.01665046296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45997.01665046296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45997.01665046296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45997.01665046296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45997.01665046296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45997.01665046296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45997.01665046296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45997.01665046296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45997.01665046296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45997.01665046296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45997.01665046296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45997.01665046296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45997.01665046296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45997.01665046296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45997.01665046296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45997.01665046296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45997.01665046296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45997.01665046296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45997.01665046296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45997.01665046296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45997.01665046296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45997.01665046296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45997.01665046296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45997.01665046296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45997.01665046296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45997.01665046296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45997.01665046296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45997.01665046296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45997.01665046296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45997.01665046296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45997.01665046296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45997.01665046296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45997.01665046296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45997.01665046296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45997.01665046296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45997.01665046296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45997.01665046296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45997.01665046296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45997.01665046296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45997.01665046296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45997.01665046296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45997.01665046296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45997.01665046296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45997.01665046296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45997.01665046296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45997.01665046296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45997.01665046296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45997.01665046296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45997.01665046296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45997.01665046296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45997.01665046296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45997.01665046296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45997.01665046296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45997.01665046296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45997.01665046296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45997.01665046296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45997.01665046296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45997.01665046296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45997.01665046296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45997.01665046296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45997.01665046296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45997.01665046296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45997.01665046296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45997.01665046296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45997.01665046296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45997.01665046296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45997.01665046296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45997.01665046296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45997.01665046296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45997.01665046296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45997.01665046296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45997.01665046296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45997.01665046296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45997.01665046296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45997.01665046296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45997.01665046296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45997.01665046296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45997.01665046296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45997.01665046296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45997.01665046296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45997.01665046296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45997.01665046296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45997.01665046296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45997.01665046296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45997.01665046296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45997.01665046296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45997.01665046296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45997.01665046296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45997.01665046296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45997.01665046296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45997.01665046296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45997.01665046296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45997.01665046296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45997.01665046296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45997.01665046296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45997.01665046296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45997.01665046296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45997.01665046296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45997.01665046296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45997.01665046296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45997.01665046296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45997.01665046296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45997.01665046296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45997.01665046296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45997.01665046296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45997.01665046296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45997.01665046296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45997.01665046296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45997.01665046296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45997.01665046296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45997.01665046296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45997.01665046296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45997.01665046296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45997.01665046296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45997.01665046296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45997.01665046296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45997.01665046296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45997.01665046296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45997.01665046296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45997.01665046296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45997.01665046296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45997.01665046296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45997.01665046296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45997.01665046296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45997.01665046296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45997.01665046296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45997.01665046296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45997.01665046296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45997.01665046296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45997.01665046296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45997.01665046296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45997.01665046296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45997.01665046296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45997.01665046296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45997.01665046296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45997.01665046296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45997.01665046296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45997.01665046296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45997.01665046296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45997.01665046296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45997.01665046296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45997.01665046296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45997.01665046296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45997.01665046296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45997.01665046296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45997.01665046296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45997.01665046296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45997.01665046296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45997.01665046296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45997.01665046296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45997.01665046296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45997.01665046296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45997.01665046296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45997.01665046296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45997.01665046296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45997.01665046296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45997.01665046296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45997.01665046296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45997.01665046296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45997.01665046296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45997.01665046296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45997.01665046296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45997.01665046296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45997.01665046296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45997.01665046296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45997.01665046296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45997.01665046296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45997.01665046296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45997.01665046296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45997.01665046296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45997.01665046296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45997.01665046296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45997.01665046296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45997.01665046296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45997.01665046296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45997.01665046296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45997.01665046296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45997.01665046296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45997.01665046296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45997.01665046296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45997.01665046296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45997.01665046296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45997.01665046296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45997.01665046296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45997.01665046296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45997.01665046296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45997.01665046296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45997.01665046296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45997.01665046296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45997.01665046296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45997.01665046296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45997.01665046296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45997.01665046296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45997.01665046296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45997.01665046296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45997.01665046296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45997.01665046296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45997.01665046296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45997.01665046296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45997.01665046296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45997.01665046296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45997.01665046296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45997.01665046296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45997.01665046296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45997.01665046296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45997.01665046296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45997.01665046296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45997.01665046296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45997.01665046296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45997.01665046296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45997.01665046296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45997.01665046296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45997.01665046296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45997.01665046296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45997.01665046296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45997.01665046296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45997.01665046296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45997.01665046296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45997.01665046296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45997.01665046296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45997.01665046296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45997.01665046296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45997.01665046296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45997.01665046296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45997.01665046296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45997.01665046296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45997.01665046296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45997.01665046296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45997.01665046296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45997.01665046296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45997.01665046296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45997.01665046296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45997.01665046296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45997.01665046296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45997.01665046296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45997.01665046296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45997.01665046296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45997.01665046296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45997.01665046296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45997.01665046296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45997.01665046296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45997.01665046296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45997.01665046296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45997.01665046296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45997.01665046296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45997.01665046296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45997.01665046296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45997.01665046296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45997.01665046296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45997.01665046296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45997.01665046296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45997.01665046296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45997.01665046296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45997.01665046296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45997.01665046296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45997.01665046296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45997.01665046296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45997.01665046296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45997.01665046296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45997.01665046296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45997.01665046296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45997.01665046296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45997.01665046296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45997.01665046296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45997.01665046296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45997.01665046296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45997.01665046296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45997.01665046296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45997.01665046296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45997.01665046296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45997.01665046296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45997.01665046296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45997.01665046296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45997.01665046296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45997.01665046296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45997.01665046296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45997.01665046296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45997.01665046296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45997.01665046296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45997.01665046296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45997.01665046296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45997.01665046296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45997.01665046296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45997.01665046296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45997.01665046296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45997.01665046296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45997.01665046296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45997.01665046296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45997.01665046296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45997.01665046296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45997.01665046296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45997.01665046296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45997.01665046296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45997.01665046296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45997.01665046296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45997.01665046296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45997.01665046296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45997.01665046296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45997.01665046296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45997.01665046296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45997.01665046296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45997.01665046296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45997.01665046296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45997.01665046296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45997.01665046296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45997.01665046296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45997.01665046296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45997.01665046296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45997.01665046296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45997.01665046296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45997.01665046296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45997.01665046296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45997.01665046296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45997.01665046296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45997.01665046296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45997.01665046296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45997.01665046296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45997.01665046296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45997.01665046296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45997.01665046296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45997.01665046296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45997.01665046296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45997.01665046296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45997.01665046296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45997.01665046296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45997.01665046296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45997.01665046296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45997.01665046296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45997.01665046296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45997.01665046296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45997.01665046296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45997.01665046296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45997.01665046296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45997.01665046296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45997.01665046296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45997.01665046296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45997.01665046296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45997.01665046296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45997.01665046296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45997.01665046296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45997.01665046296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45997.01665046296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45997.01665046296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45997.01665046296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45997.01665046296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45997.01665046296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45997.01665046296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45997.01665046296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45997.01665046296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45997.01665046296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45997.01665046296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45997.01665046296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45997.01665046296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45997.01665046296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45997.01665046296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45997.01665046296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45997.01665046296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45997.01665046296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45997.01665046296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45997.01665046296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45997.01665046296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45997.01665046296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45997.01665046296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45997.01665046296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45997.01665046296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45997.01665046296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45997.01665046296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45997.01665046296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45997.01665046296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45997.01665046296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45997.01665046296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45997.01665046296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45997.01665046296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45997.01665046296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45997.01665046296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45997.01665046296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45997.01665046296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45997.01665046296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45997.01665046296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45997.01665046296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45997.01665046296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45997.01665046296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45997.01665046296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45997.01665046296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45997.01665046296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45997.01665046296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45997.01665046296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45997.01665046296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45997.01665046296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45997.01665046296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45997.01665046296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45997.01665046296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45997.01665046296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45997.01665046296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45997.01665046296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45997.01665046296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45997.01665046296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45997.01665046296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45997.01665046296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45997.01665046296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45997.01665046296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45997.01665046296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45997.01665046296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45997.01665046296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45997.01665046296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45997.01665046296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45997.01665046296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45997.01665046296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45997.01665046296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45997.01665046296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45997.01665046296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45997.01665046296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45997.01665046296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45997.01665046296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45997.01665046296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45997.01665046296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45997.01665046296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45997.01665046296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45997.01665046296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45997.01665046296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45997.01665046296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45997.01665046296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45997.01665046296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45997.01665046296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45997.01665046296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45997.01665046296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45997.01665046296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45997.01665046296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45997.01665046296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45997.01665046296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45997.01665046296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45997.01665046296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45997.01665046296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45997.01665046296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45997.01665046296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45997.01665046296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45997.01665046296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45997.01665046296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45997.01665046296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45997.01665046296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45997.01665046296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45997.01665046296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45997.01665046296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45997.01665046296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45997.01665046296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45997.01665046296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45997.01665046296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45997.01665046296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45997.01665046296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45997.01665046296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45997.01665046296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45997.01665046296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45997.01665046296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45997.01665046296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45997.01665046296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45997.01665046296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45997.01665046296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45997.01665046296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45997.01665046296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45997.01665046296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45997.01665046296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45997.01665046296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45997.01665046296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45997.01665046296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45997.01665046296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45997.01665046296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45997.01665046296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45997.01665046296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45997.01665046296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45997.01665046296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45997.01665046296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45997.01665046296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45997.01665046296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45997.01665046296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45997.01665046296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45997.01665046296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45997.01665046296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45997.01665046296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45997.01665046296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45997.01665046296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45997.01665046296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45997.01665046296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45997.01665046296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45997.01665046296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45997.01665046296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45997.01665046296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45997.01665046296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45997.01665046296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45997.01665046296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45997.01665046296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45997.01665046296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45997.01665046296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45997.01665046296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45997.01665046296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45997.01665046296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45997.01665046296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45997.01665046296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45997.01665046296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45997.01665046296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45997.01665046296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45997.01665046296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45997.01665046296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45997.01665046296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45997.01665046296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45997.01665046296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45997.01665046296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45997.01665046296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45997.01665046296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45997.01665046296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45997.01665046296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45997.01665046296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45997.01665046296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45997.01665046296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45997.01665046296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45997.01665046296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45997.01665046296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45997.01665046296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45997.01665046296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45997.01665046296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45997.01665046296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45997.01665046296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45997.01665046296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45997.01665046296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45997.01665046296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45997.01665046296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45997.01665046296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45997.01665046296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45997.01665046296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45997.01665046296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45997.01665046296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45997.01665046296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45997.01665046296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45997.01665046296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45997.01665046296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45997.01665046296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45997.01665046296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45997.01665046296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45997.01665046296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45997.01665046296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45997.01665046296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45997.01665046296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45997.01665046296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45997.01665046296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45997.01665046296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45997.01665046296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45997.01665046296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45997.01665046296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45997.01665046296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45997.01665046296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45997.01665046296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45997.01665046296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45997.01665046296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45997.01665046296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45997.01665046296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45997.01665046296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45997.01665046296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45997.01665046296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45997.01665046296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45997.01665046296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45997.01665046296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45997.01665046296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45997.01665046296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45997.01665046296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45997.01665046296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45997.01665046296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45997.01665046296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45997.01665046296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45997.01665046296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45997.01665046296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45997.01665046296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45997.01665046296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45997.01665046296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45997.01665046296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45997.01665046296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293.53593287036347</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9" ca="1" si="0">IFERROR(NOW()-F3,"")</f>
        <v>0.1812337962910533</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5</v>
      </c>
      <c r="D4" s="87" t="s">
        <v>34756</v>
      </c>
      <c r="E4" s="90" t="s">
        <v>39109</v>
      </c>
      <c r="F4" s="91"/>
      <c r="G4" s="92">
        <f t="shared" ca="1" si="0"/>
        <v>45997.01665046296</v>
      </c>
      <c r="H4" s="91">
        <v>45996.982557870368</v>
      </c>
      <c r="I4" s="108" t="str">
        <f>IFERROR(VLOOKUP(D4,DB!A:F,6,0),"")</f>
        <v>SCECO</v>
      </c>
      <c r="J4" s="108" t="str">
        <f>IFERROR(VLOOKUP(D4,DB!A:G,7,0),"")</f>
        <v>Dead+Vandalized</v>
      </c>
      <c r="K4" s="93" t="s">
        <v>39121</v>
      </c>
      <c r="L4" s="87" t="str">
        <f>IFERROR(VLOOKUP(D4,DB!A:I,9,0),"")</f>
        <v>Latis</v>
      </c>
    </row>
    <row r="5" spans="1:16" ht="15" customHeight="1">
      <c r="A5" s="108"/>
      <c r="B5" s="108" t="str">
        <f>IFERROR(VLOOKUP(D5,DB!A:K,11,0),"")</f>
        <v/>
      </c>
      <c r="C5" s="89"/>
      <c r="D5" s="87"/>
      <c r="E5" s="90"/>
      <c r="F5" s="91"/>
      <c r="G5" s="92">
        <f t="shared" ca="1" si="0"/>
        <v>45997.01665046296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45997.01665046296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45997.01665046296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45997.01665046296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45997.01665046296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ref="G10:G73" ca="1" si="1">IFERROR(NOW()-F10,"")</f>
        <v>45997.01665046296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45997.01665046296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45997.01665046296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45997.01665046296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45997.01665046296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45997.01665046296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45997.01665046296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45997.01665046296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45997.01665046296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45997.01665046296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45997.01665046296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45997.01665046296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45997.01665046296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45997.01665046296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45997.01665046296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45997.01665046296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45997.01665046296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45997.01665046296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45997.01665046296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45997.01665046296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45997.01665046296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45997.01665046296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45997.01665046296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45997.01665046296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45997.01665046296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45997.01665046296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45997.01665046296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45997.01665046296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45997.01665046296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45997.01665046296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45997.01665046296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45997.01665046296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45997.01665046296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45997.01665046296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45997.01665046296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45997.01665046296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45997.01665046296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45997.01665046296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45997.01665046296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45997.01665046296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45997.01665046296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45997.01665046296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45997.01665046296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45997.01665046296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45997.01665046296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45997.01665046296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45997.01665046296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45997.01665046296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45997.01665046296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45997.01665046296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45997.01665046296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45997.01665046296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45997.01665046296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45997.01665046296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45997.01665046296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45997.01665046296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45997.01665046296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45997.01665046296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45997.01665046296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45997.01665046296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45997.01665046296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45997.01665046296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45997.01665046296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45997.01665046296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ref="G74:G137" ca="1" si="2">IFERROR(NOW()-F74,"")</f>
        <v>45997.01665046296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45997.01665046296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45997.01665046296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45997.01665046296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45997.01665046296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45997.01665046296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45997.01665046296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45997.01665046296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45997.01665046296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45997.01665046296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45997.01665046296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45997.01665046296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45997.01665046296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45997.01665046296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45997.01665046296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45997.01665046296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45997.01665046296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45997.01665046296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45997.01665046296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45997.01665046296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45997.01665046296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45997.01665046296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45997.01665046296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45997.01665046296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45997.01665046296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45997.01665046296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45997.01665046296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45997.01665046296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45997.01665046296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45997.01665046296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45997.01665046296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45997.01665046296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45997.01665046296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45997.01665046296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45997.01665046296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45997.01665046296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45997.01665046296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45997.01665046296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45997.01665046296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45997.01665046296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45997.01665046296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45997.01665046296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45997.01665046296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45997.01665046296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45997.01665046296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45997.01665046296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45997.01665046296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45997.01665046296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45997.01665046296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45997.01665046296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45997.01665046296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45997.01665046296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45997.01665046296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45997.01665046296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45997.01665046296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45997.01665046296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45997.01665046296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45997.01665046296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45997.01665046296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45997.01665046296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45997.01665046296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45997.01665046296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45997.01665046296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45997.01665046296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ref="G138:G183" ca="1" si="3">IFERROR(NOW()-F138,"")</f>
        <v>45997.01665046296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45997.01665046296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45997.01665046296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45997.01665046296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45997.01665046296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45997.01665046296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45997.01665046296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45997.01665046296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45997.01665046296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45997.01665046296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45997.01665046296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45997.01665046296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45997.01665046296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45997.01665046296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45997.01665046296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45997.01665046296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45997.01665046296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45997.01665046296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45997.01665046296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45997.01665046296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45997.01665046296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45997.01665046296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45997.01665046296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45997.01665046296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45997.01665046296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45997.01665046296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45997.01665046296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45997.01665046296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45997.01665046296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45997.01665046296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45997.01665046296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45997.01665046296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45997.01665046296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45997.01665046296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45997.01665046296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45997.01665046296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45997.01665046296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45997.01665046296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45997.01665046296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45997.01665046296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45997.01665046296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45997.01665046296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45997.01665046296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45997.01665046296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45997.01665046296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45997.01665046296</v>
      </c>
      <c r="H183" s="91"/>
      <c r="I183" s="108" t="str">
        <f>IFERROR(VLOOKUP(D183,DB!A:F,6,0),"")</f>
        <v/>
      </c>
      <c r="J183" s="108" t="str">
        <f>IFERROR(VLOOKUP(D183,DB!A:G,7,0),"")</f>
        <v/>
      </c>
      <c r="K183" s="93"/>
      <c r="L183" s="87" t="str">
        <f>IFERROR(VLOOKUP(D183,DB!A:I,9,0),"")</f>
        <v/>
      </c>
    </row>
  </sheetData>
  <dataValidations count="2">
    <dataValidation allowBlank="1" showInputMessage="1" showErrorMessage="1" sqref="E1" xr:uid="{A4F81451-56CC-4543-9497-104C4E44EE4B}"/>
    <dataValidation type="list" allowBlank="1" showInputMessage="1" showErrorMessage="1" sqref="E2:E1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12" sqref="D12"/>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105.18459027777135</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70.827773148143024</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48.355539351847256</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15.643351851846091</v>
      </c>
      <c r="H5" s="133">
        <v>45981.360798611109</v>
      </c>
      <c r="I5" s="104" t="str">
        <f>IFERROR(VLOOKUP(D5,DB!A:F,6,0),"")</f>
        <v>SCECO</v>
      </c>
      <c r="J5" s="104" t="str">
        <f>IFERROR(VLOOKUP(D5,DB!A:G,7,0),"")</f>
        <v>Dead</v>
      </c>
      <c r="K5" s="104" t="s">
        <v>39129</v>
      </c>
      <c r="L5" s="104" t="str">
        <f>IFERROR(VLOOKUP(D5,DB!A:I,9,0),"")</f>
        <v>Latis</v>
      </c>
    </row>
    <row r="6" spans="1:13">
      <c r="A6" s="37"/>
      <c r="B6" s="37" t="str">
        <f>IFERROR(VLOOKUP(D6,DB!A:K,11,0),"")</f>
        <v/>
      </c>
      <c r="C6" s="37"/>
      <c r="D6" s="37"/>
      <c r="E6" s="37"/>
      <c r="F6" s="38"/>
      <c r="G6" s="132">
        <f t="shared" ref="G6:G19" ca="1" si="2">IFERROR(NOW()-F6,"")</f>
        <v>45997.01665046296</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45997.01665046296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45997.01665046296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45997.01665046296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45997.01665046296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45997.01665046296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45997.01665046296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45997.01665046296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45997.01665046296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45997.01665046296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45997.01665046296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45997.01665046296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45997.01665046296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45997.01665046296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45997.01665046296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45997.01665046296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45997.01665046296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45997.01665046296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45997.01665046296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45997.01665046296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45997.01665046296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45997.01665046296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45997.01665046296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45997.01665046296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45997.01665046296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45997.01665046296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45997.01665046296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45997.01665046296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45997.01665046296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45997.01665046296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45997.01665046296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45997.01665046296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45997.01665046296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45997.01665046296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45997.01665046296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45997.01665046296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45997.01665046296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45997.01665046296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45997.01665046296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45997.01665046296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45997.01665046296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45997.01665046296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45997.01665046296</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45997.01665046296</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45997.01665046296</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45997.01665046296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45997.01665046296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45997.01665046296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45997.01665046296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45997.01665046296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45997.01665046296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45997.01665046296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45997.01665046296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45997.01665046296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45997.01665046296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45997.01665046296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45997.01665046296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45997.01665046296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45997.01665046296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45997.01665046296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45997.01665046296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45997.01665046296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45997.01665046296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45997.01665046296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45997.01665046296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45997.01665046296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45997.01665046296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45997.01665046296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45997.01665046296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45997.01665046296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45997.01665046296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45997.01665046296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45997.01665046296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45997.01665046296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45997.01665046296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45997.01665046296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45997.01665046296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45997.01665046296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45997.01665046296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45997.01665046296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45997.01665046296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45997.01665046296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45997.01665046296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45997.01665046296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45997.01665046296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45997.01665046296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45997.01665046296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45997.01665046296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45997.01665046296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45997.01665046296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45997.01665046296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45997.01665046296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45997.01665046296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45997.01665046296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45997.01665046296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45997.01665046296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45997.01665046296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45997.01665046296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45997.01665046296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45997.01665046296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45997.01665046296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45997.01665046296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45997.01665046296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45997.01665046296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45997.01665046296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45997.01665046296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45997.01665046296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45997.01665046296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45997.01665046296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45997.01665046296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45997.01665046296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45997.01665046296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45997.01665046296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45997.01665046296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45997.01665046296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45997.01665046296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45997.01665046296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45997.01665046296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45997.01665046296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45997.01665046296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45997.01665046296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45997.01665046296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45997.01665046296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45997.01665046296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45997.01665046296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45997.01665046296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45997.01665046296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45997.01665046296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45997.01665046296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45997.01665046296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45997.01665046296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45997.01665046296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45997.01665046296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45997.01665046296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45997.01665046296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45997.01665046296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45997.01665046296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45997.01665046296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45997.01665046296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45997.01665046296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45997.01665046296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45997.01665046296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45997.01665046296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45997.01665046296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45997.01665046296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45997.01665046296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45997.01665046296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45997.01665046296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45997.01665046296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45997.01665046296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45997.01665046296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45997.01665046296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45997.01665046296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45997.01665046296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45997.01665046296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45997.01665046296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45997.01665046296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45997.01665046296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45997.01665046296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45997.01665046296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45997.01665046296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45997.01665046296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45997.01665046296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45997.01665046296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45997.01665046296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45997.01665046296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45997.01665046296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45997.01665046296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45997.01665046296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45997.01665046296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45997.01665046296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45997.01665046296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45997.01665046296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45997.01665046296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45997.01665046296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45997.01665046296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45997.01665046296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45997.01665046296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45997.01665046296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45997.01665046296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45997.01665046296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45997.01665046296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45997.01665046296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45997.01665046296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45997.01665046296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45997.01665046296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45997.01665046296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45997.01665046296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45997.01665046296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45997.01665046296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45997.01665046296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45997.01665046296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45997.01665046296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45997.01665046296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45997.01665046296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45997.01665046296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45997.01665046296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45997.01665046296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45997.01665046296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45997.01665046296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45997.01665046296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45997.01665046296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45997.01665046296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45997.01665046296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45997.01665046296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45997.01665046296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45997.01665046296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45997.01665046296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45997.01665046296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45997.01665046296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45997.01665046296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45997.01665046296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45997.01665046296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45997.01665046296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45997.01665046296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45997.01665046296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45997.01665046296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45997.01665046296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45997.01665046296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45997.01665046296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45997.01665046296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45997.01665046296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45997.01665046296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45997.01665046296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45997.01665046296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45997.01665046296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45997.01665046296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45997.01665046296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45997.01665046296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45997.01665046296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45997.01665046296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45997.01665046296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45997.01665046296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45997.01665046296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45997.01665046296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45997.01665046296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45997.01665046296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45997.01665046296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45997.01665046296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45997.01665046296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45997.01665046296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45997.01665046296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45997.01665046296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45997.01665046296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45997.01665046296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45997.01665046296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45997.01665046296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45997.01665046296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45997.01665046296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45997.01665046296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45997.01665046296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45997.01665046296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45997.01665046296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45997.01665046296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45997.01665046296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45997.01665046296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45997.01665046296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45997.01665046296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45997.01665046296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45997.01665046296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45997.01665046296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45997.01665046296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45997.01665046296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45997.01665046296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45997.01665046296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45997.01665046296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45997.01665046296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45997.01665046296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45997.01665046296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45997.01665046296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45997.01665046296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45997.01665046296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45997.01665046296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45997.01665046296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45997.01665046296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45997.01665046296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45997.01665046296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45997.01665046296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45997.01665046296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45997.01665046296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45997.01665046296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45997.01665046296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45997.01665046296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45997.01665046296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45997.01665046296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45997.01665046296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45997.01665046296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45997.01665046296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45997.01665046296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45997.01665046296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45997.01665046296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45997.01665046296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45997.01665046296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45997.01665046296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45997.01665046296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45997.01665046296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45997.01665046296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45997.01665046296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45997.01665046296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45997.01665046296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45997.01665046296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45997.01665046296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45997.01665046296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45997.01665046296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45997.01665046296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45997.01665046296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45997.01665046296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45997.01665046296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45997.01665046296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45997.01665046296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45997.01665046296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45997.01665046296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45997.01665046296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45997.01665046296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45997.01665046296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45997.01665046296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45997.01665046296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45997.01665046296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45997.01665046296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45997.01665046296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45997.01665046296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45997.01665046296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45997.01665046296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45997.01665046296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45997.01665046296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45997.01665046296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45997.01665046296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45997.01665046296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45997.01665046296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45997.01665046296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45997.01665046296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45997.01665046296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45997.01665046296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45997.01665046296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45997.01665046296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45997.01665046296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45997.01665046296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45997.01665046296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45997.01665046296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45997.01665046296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45997.01665046296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45997.01665046296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45997.01665046296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45997.01665046296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45997.01665046296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45997.01665046296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45997.01665046296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45997.01665046296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45997.01665046296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45997.01665046296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45997.01665046296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45997.01665046296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45997.01665046296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45997.01665046296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45997.01665046296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45997.01665046296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45997.01665046296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45997.01665046296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45997.01665046296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45997.01665046296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45997.01665046296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45997.01665046296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45997.01665046296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45997.01665046296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45997.01665046296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45997.01665046296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45997.01665046296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45997.01665046296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45997.01665046296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45997.01665046296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45997.01665046296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45997.01665046296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45997.01665046296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45997.01665046296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45997.01665046296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45997.01665046296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45997.01665046296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45997.01665046296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45997.01665046296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45997.01665046296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45997.01665046296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45997.01665046296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45997.01665046296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45997.01665046296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45997.01665046296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45997.01665046296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45997.01665046296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45997.01665046296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45997.01665046296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45997.01665046296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45997.01665046296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45997.01665046296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45997.01665046296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45997.01665046296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45997.01665046296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45997.01665046296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45997.01665046296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45997.01665046296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45997.01665046296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45997.01665046296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45997.01665046296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45997.01665046296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45997.01665046296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45997.01665046296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45997.01665046296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45997.01665046296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45997.01665046296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45997.01665046296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45997.01665046296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45997.01665046296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45997.01665046296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45997.01665046296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45997.01665046296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45997.01665046296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45997.01665046296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45997.01665046296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45997.01665046296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45997.01665046296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45997.01665046296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45997.01665046296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45997.01665046296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45997.01665046296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45997.01665046296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45997.01665046296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45997.01665046296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45997.01665046296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45997.01665046296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45997.01665046296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45997.01665046296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45997.01665046296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45997.01665046296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45997.01665046296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45997.01665046296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45997.01665046296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45997.01665046296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45997.01665046296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45997.01665046296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45997.01665046296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45997.01665046296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45997.01665046296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45997.01665046296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45997.01665046296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45997.01665046296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45997.01665046296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45997.01665046296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45997.01665046296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45997.01665046296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45997.01665046296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45997.01665046296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45997.01665046296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45997.01665046296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45997.01665046296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45997.01665046296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45997.01665046296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45997.01665046296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45997.01665046296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45997.01665046296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45997.01665046296</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45997.01665046296</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2025-12-05T21:36:04Z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