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77" documentId="120_S{2AC9BD13-BADA-5192-A53E-5A8FF88502F6}" xr6:coauthVersionLast="47" xr6:coauthVersionMax="47" xr10:uidLastSave="{816CCE0B-EFE7-44D4-B0ED-A1AB59511365}"/>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B5" i="2"/>
  <c r="G5" i="2"/>
  <c r="I5" i="2"/>
  <c r="J5" i="2"/>
  <c r="L5"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I6" i="5"/>
  <c r="I7" i="5"/>
  <c r="I8" i="5"/>
  <c r="I9" i="5"/>
  <c r="I10" i="5"/>
  <c r="I11" i="5"/>
  <c r="I12" i="5"/>
  <c r="I13" i="5"/>
  <c r="I14" i="5"/>
  <c r="I15" i="5"/>
  <c r="I16" i="5"/>
  <c r="I17" i="5"/>
  <c r="I18" i="5"/>
  <c r="I19" i="5"/>
  <c r="I20" i="5"/>
  <c r="I21" i="5"/>
  <c r="I22" i="5"/>
  <c r="I23" i="5"/>
  <c r="I24" i="5"/>
  <c r="I25" i="5"/>
  <c r="I26" i="5"/>
  <c r="I27" i="5"/>
  <c r="I28" i="5"/>
  <c r="I29" i="5"/>
  <c r="I30" i="5"/>
  <c r="I31" i="5"/>
  <c r="J6" i="5"/>
  <c r="J7" i="5"/>
  <c r="J8" i="5"/>
  <c r="J9" i="5"/>
  <c r="J10" i="5"/>
  <c r="J11" i="5"/>
  <c r="J12" i="5"/>
  <c r="J13" i="5"/>
  <c r="J14" i="5"/>
  <c r="J15" i="5"/>
  <c r="J16" i="5"/>
  <c r="J17" i="5"/>
  <c r="J18" i="5"/>
  <c r="J19" i="5"/>
  <c r="J20" i="5"/>
  <c r="J21" i="5"/>
  <c r="J22" i="5"/>
  <c r="J23" i="5"/>
  <c r="J24" i="5"/>
  <c r="J25" i="5"/>
  <c r="J26" i="5"/>
  <c r="J27" i="5"/>
  <c r="J28" i="5"/>
  <c r="J29" i="5"/>
  <c r="J30" i="5"/>
  <c r="J31" i="5"/>
  <c r="L6" i="5"/>
  <c r="L7" i="5"/>
  <c r="L8" i="5"/>
  <c r="L9" i="5"/>
  <c r="L10" i="5"/>
  <c r="L11" i="5"/>
  <c r="L12" i="5"/>
  <c r="L13" i="5"/>
  <c r="L14" i="5"/>
  <c r="L15" i="5"/>
  <c r="L16" i="5"/>
  <c r="L17" i="5"/>
  <c r="L18" i="5"/>
  <c r="L19" i="5"/>
  <c r="L20" i="5"/>
  <c r="L21" i="5"/>
  <c r="L22" i="5"/>
  <c r="L23" i="5"/>
  <c r="L24" i="5"/>
  <c r="L25" i="5"/>
  <c r="L26" i="5"/>
  <c r="L27" i="5"/>
  <c r="L28" i="5"/>
  <c r="L29" i="5"/>
  <c r="L30" i="5"/>
  <c r="L3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<sst xmlns="http://schemas.openxmlformats.org/spreadsheetml/2006/main" count="181533" uniqueCount="39143">
  <si>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</si>
  <si>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</si>
  <si>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</si>
  <si>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</si>
  <si>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</si>
  <si>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</si>
  <si>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</si>
  <si>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</si>
  <si>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</si>
  <si>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</si>
  <si>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</si>
  <si>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</si>
  <si>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</si>
  <si>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</si>
  <si>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</si>
  <si>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</si>
  <si>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</si>
  <si>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</si>
  <si>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</si>
  <si>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</si>
  <si>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</si>
  <si>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</si>
  <si>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</si>
  <si>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</si>
  <si>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</si>
  <si>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</si>
  <si>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</si>
  <si>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</si>
  <si>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</si>
  <si>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</si>
  <si>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</si>
  <si>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</si>
  <si>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</si>
  <si>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</si>
  <si>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</si>
  <si>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</si>
  <si>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</si>
  <si>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</si>
  <si>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</si>
  <si>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</si>
  <si>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</si>
  <si>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</si>
  <si>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</si>
  <si>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</si>
  <si>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</si>
  <si>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</si>
  <si>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</si>
  <si>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</si>
  <si>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</si>
  <si>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</si>
  <si>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</si>
  <si>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</si>
  <si>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</si>
  <si>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</si>
  <si>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</si>
  <si>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</si>
  <si>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</si>
  <si>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</si>
  <si>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</si>
  <si>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</si>
  <si>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</si>
  <si>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</si>
  <si>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</si>
  <si>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</si>
  <si>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</si>
  <si>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</si>
  <si>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</si>
  <si>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</si>
  <si>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</si>
  <si>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</si>
  <si>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</si>
  <si>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</si>
  <si>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</si>
  <si>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</si>
  <si>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</si>
  <si>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</si>
  <si>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</si>
  <si>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</si>
  <si>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</si>
  <si>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</si>
  <si>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</si>
  <si>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</si>
  <si>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</si>
  <si>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</si>
  <si>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</si>
  <si>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</si>
  <si>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</si>
  <si>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</si>
  <si>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</si>
  <si>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</si>
  <si>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</si>
  <si>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</si>
  <si>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</si>
  <si>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</si>
  <si>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</si>
  <si>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</si>
  <si>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</si>
  <si>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</si>
  <si>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</si>
  <si>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</si>
  <si>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</si>
  <si>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</si>
  <si>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</si>
  <si>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</si>
  <si>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</si>
  <si>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</si>
  <si>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</si>
  <si>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</si>
  <si>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</si>
  <si>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</si>
  <si>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</si>
  <si>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</si>
  <si>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</si>
  <si>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</si>
  <si>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</si>
  <si>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</si>
  <si>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</si>
  <si>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</si>
  <si>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</si>
  <si>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</si>
  <si>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</si>
  <si>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</si>
  <si>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</si>
  <si>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</si>
  <si>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</si>
  <si>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</si>
  <si>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</si>
  <si>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</si>
  <si>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</si>
  <si>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</si>
  <si>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</si>
  <si>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</si>
  <si>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</si>
  <si>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</si>
  <si>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</si>
  <si>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</si>
  <si>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</si>
  <si>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</si>
  <si>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</si>
  <si>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</si>
  <si>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</si>
  <si>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</si>
  <si>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</si>
  <si>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</si>
  <si>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</si>
  <si>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</si>
  <si>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</si>
  <si>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</si>
  <si>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</si>
  <si>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</si>
  <si>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</si>
  <si>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</si>
  <si>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</si>
  <si>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</si>
  <si>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</si>
  <si>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</si>
  <si>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</si>
  <si>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</si>
  <si>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</si>
  <si>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</si>
  <si>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</si>
  <si>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</si>
  <si>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</si>
  <si>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</si>
  <si>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</si>
  <si>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</si>
  <si>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</si>
  <si>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</si>
  <si>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</si>
  <si>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</si>
  <si>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</si>
  <si>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</si>
  <si>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</si>
  <si>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</si>
  <si>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</si>
  <si>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</si>
  <si>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</si>
  <si>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</si>
  <si>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</si>
  <si>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</si>
  <si>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</si>
  <si>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</si>
  <si>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</si>
  <si>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</si>
  <si>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</si>
  <si>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</si>
  <si>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</si>
  <si>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</si>
  <si>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</si>
  <si>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</si>
  <si>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</si>
  <si>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</si>
  <si>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</si>
  <si>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</si>
  <si>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</si>
  <si>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</si>
  <si>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</si>
  <si>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</si>
  <si>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</si>
  <si>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</si>
  <si>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</si>
  <si>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</si>
  <si>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</si>
  <si>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</si>
  <si>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</si>
  <si>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</si>
  <si>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</si>
  <si>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</si>
  <si>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</si>
  <si>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</si>
  <si>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</si>
  <si>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</si>
  <si>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</si>
  <si>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</si>
  <si>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</si>
  <si>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</si>
  <si>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</si>
  <si>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</si>
  <si>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</si>
  <si>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</si>
  <si>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</si>
  <si>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</si>
  <si>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</si>
  <si>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</si>
  <si>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</si>
  <si>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</si>
  <si>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</si>
  <si>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</si>
  <si>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</si>
  <si>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</si>
  <si>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</si>
  <si>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</si>
  <si>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</si>
  <si>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</si>
  <si>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</si>
  <si>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</si>
  <si>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</si>
  <si>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</si>
  <si>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</si>
  <si>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</si>
  <si>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</si>
  <si>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</si>
  <si>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</si>
  <si>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</si>
  <si>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</si>
  <si>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</si>
  <si>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</si>
  <si>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</si>
  <si>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</si>
  <si>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</si>
  <si>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</si>
  <si>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</si>
  <si>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</si>
  <si>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</si>
  <si>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</si>
  <si>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</si>
  <si>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</si>
  <si>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</si>
  <si>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</si>
  <si>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</si>
  <si>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</si>
  <si>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</si>
  <si>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</si>
  <si>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</si>
  <si>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</si>
  <si>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</si>
  <si>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</si>
  <si>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</si>
  <si>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</si>
  <si>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</si>
  <si>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</si>
  <si>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</si>
  <si>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</si>
  <si>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</si>
  <si>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</si>
  <si>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</si>
  <si>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</si>
  <si>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</si>
  <si>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</si>
  <si>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</si>
  <si>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</si>
  <si>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</si>
  <si>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</si>
  <si>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</si>
  <si>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</si>
  <si>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</si>
  <si>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</si>
  <si>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</si>
  <si>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</si>
  <si>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</si>
  <si>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</si>
  <si>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</si>
  <si>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</si>
  <si>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</si>
  <si>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</si>
  <si>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</si>
  <si>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</si>
  <si>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</si>
  <si>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</si>
  <si>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</si>
  <si>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</si>
  <si>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</si>
  <si>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</si>
  <si>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</si>
  <si>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</si>
  <si>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</si>
  <si>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</si>
  <si>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</si>
  <si>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</si>
  <si>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</si>
  <si>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</si>
  <si>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</si>
  <si>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</si>
  <si>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</si>
  <si>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</si>
  <si>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</si>
  <si>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</si>
  <si>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</si>
  <si>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</si>
  <si>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</si>
  <si>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</si>
  <si>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</si>
  <si>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</si>
  <si>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</si>
  <si>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</si>
  <si>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</si>
  <si>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</si>
  <si>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</si>
  <si>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</si>
  <si>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</si>
  <si>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</si>
  <si>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</si>
  <si>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</si>
  <si>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</si>
  <si>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</si>
  <si>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</si>
  <si>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</si>
  <si>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</si>
  <si>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</si>
  <si>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</si>
  <si>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</si>
  <si>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</si>
  <si>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</si>
  <si>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</si>
  <si>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</si>
  <si>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</si>
  <si>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</si>
  <si>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</si>
  <si>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</si>
  <si>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</si>
  <si>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</si>
  <si>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</si>
  <si>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</si>
  <si>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</si>
  <si>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</si>
  <si>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</si>
  <si>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</si>
  <si>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</si>
  <si>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</si>
  <si>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</si>
  <si>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</si>
  <si>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</si>
  <si>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</si>
  <si>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</si>
  <si>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</si>
  <si>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</si>
  <si>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</si>
  <si>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</si>
  <si>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</si>
  <si>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</si>
  <si>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</si>
  <si>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</si>
  <si>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</si>
  <si>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</si>
  <si>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</si>
  <si>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</si>
  <si>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</si>
  <si>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</si>
  <si>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</si>
  <si>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</si>
  <si>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</si>
  <si>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</si>
  <si>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</si>
  <si>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</si>
  <si>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</si>
  <si>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</si>
  <si>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</si>
  <si>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</si>
  <si>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</si>
  <si>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</si>
  <si>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</si>
  <si>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</si>
  <si>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</si>
  <si>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</si>
  <si>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</si>
  <si>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</si>
  <si>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</si>
  <si>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</si>
  <si>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</si>
  <si>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</si>
  <si>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</si>
  <si>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</si>
  <si>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</si>
  <si>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</si>
  <si>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</si>
  <si>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</si>
  <si>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</si>
  <si>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</si>
  <si>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</si>
  <si>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</si>
  <si>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</si>
  <si>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</si>
  <si>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</si>
  <si>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</si>
  <si>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</si>
  <si>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</si>
  <si>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</si>
  <si>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</si>
  <si>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</si>
  <si>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</si>
  <si>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</si>
  <si>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</si>
  <si>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</si>
  <si>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</si>
  <si>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</si>
  <si>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</si>
  <si>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</si>
  <si>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</si>
  <si>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</si>
  <si>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</si>
  <si>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</si>
  <si>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</si>
  <si>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</si>
  <si>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</si>
  <si>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</si>
  <si>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</si>
  <si>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</si>
  <si>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</si>
  <si>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</si>
  <si>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</si>
  <si>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</si>
  <si>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</si>
  <si>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</si>
  <si>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</si>
  <si>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</si>
  <si>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</si>
  <si>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</si>
  <si>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</si>
  <si>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</si>
  <si>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</si>
  <si>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</si>
  <si>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</si>
  <si>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</si>
  <si>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</si>
  <si>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</si>
  <si>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</si>
  <si>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</si>
  <si>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</si>
  <si>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</si>
  <si>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</si>
  <si>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</si>
  <si>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</si>
  <si>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</si>
  <si>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</si>
  <si>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</si>
  <si>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</si>
  <si>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</si>
  <si>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</si>
  <si>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</si>
  <si>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</si>
  <si>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</si>
  <si>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</si>
  <si>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</si>
  <si>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</si>
  <si>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</si>
  <si>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</si>
  <si>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</si>
  <si>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</si>
  <si>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</si>
  <si>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</si>
  <si>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</si>
  <si>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</si>
  <si>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</si>
  <si>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</si>
  <si>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</si>
  <si>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</si>
  <si>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</si>
  <si>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</si>
  <si>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</si>
  <si>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</si>
  <si>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</si>
  <si>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</si>
  <si>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</si>
  <si>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</si>
  <si>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</si>
  <si>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</si>
  <si>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</si>
  <si>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</si>
  <si>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</si>
  <si>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</si>
  <si>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</si>
  <si>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</si>
  <si>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</si>
  <si>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</si>
  <si>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</si>
  <si>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</si>
  <si>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</si>
  <si>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</si>
  <si>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</si>
  <si>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</si>
  <si>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</si>
  <si>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</si>
  <si>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</si>
  <si>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</si>
  <si>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</si>
  <si>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</si>
  <si>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</si>
  <si>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</si>
  <si>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</si>
  <si>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</si>
  <si>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</si>
  <si>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</si>
  <si>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</si>
  <si>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</si>
  <si>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</si>
  <si>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</si>
  <si>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</si>
  <si>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</si>
  <si>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</si>
  <si>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</si>
  <si>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</si>
  <si>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</si>
  <si>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</si>
  <si>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</si>
  <si>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</si>
  <si>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</si>
  <si>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</si>
  <si>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</si>
  <si>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</si>
  <si>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</si>
  <si>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</si>
  <si>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</si>
  <si>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</si>
  <si>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</si>
  <si>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</si>
  <si>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</si>
  <si>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</si>
  <si>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</si>
  <si>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</si>
  <si>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</si>
  <si>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</si>
  <si>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</si>
  <si>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</si>
  <si>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</si>
  <si>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</si>
  <si>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</si>
  <si>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</si>
  <si>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</si>
  <si>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</si>
  <si>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</si>
  <si>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</si>
  <si>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</si>
  <si>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</si>
  <si>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</si>
  <si>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</si>
  <si>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</si>
  <si>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</si>
  <si>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</si>
  <si>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</si>
  <si>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</si>
  <si>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</si>
  <si>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</si>
  <si>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</si>
  <si>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</si>
  <si>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</si>
  <si>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</si>
  <si>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</si>
  <si>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</si>
  <si>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</si>
  <si>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</si>
  <si>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</si>
  <si>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</si>
  <si>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</si>
  <si>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</si>
  <si>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</si>
  <si>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</si>
  <si>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</si>
  <si>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</si>
  <si>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</si>
  <si>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</si>
  <si>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</si>
  <si>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</si>
  <si>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</si>
  <si>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</si>
  <si>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</si>
  <si>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</si>
  <si>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</si>
  <si>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</si>
  <si>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</si>
  <si>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</si>
  <si>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</si>
  <si>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</si>
  <si>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</si>
  <si>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</si>
  <si>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</si>
  <si>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</si>
  <si>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</si>
  <si>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</si>
  <si>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</si>
  <si>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</si>
  <si>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</si>
  <si>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</si>
  <si>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</si>
  <si>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</si>
  <si>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</si>
  <si>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</si>
  <si>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</si>
  <si>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</si>
  <si>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</si>
  <si>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</si>
  <si>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</si>
  <si>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</si>
  <si>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</si>
  <si>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</si>
  <si>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</si>
  <si>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</si>
  <si>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</si>
  <si>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</si>
  <si>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</si>
  <si>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</si>
  <si>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</si>
  <si>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</si>
  <si>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</si>
  <si>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</si>
  <si>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</si>
  <si>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</si>
  <si>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</si>
  <si>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</si>
  <si>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</si>
  <si>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</si>
  <si>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</si>
  <si>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</si>
  <si>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</si>
  <si>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</si>
  <si>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</si>
  <si>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</si>
  <si>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</si>
  <si>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</si>
  <si>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</si>
  <si>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</si>
  <si>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</si>
  <si>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</si>
  <si>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</si>
  <si>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</si>
  <si>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</si>
  <si>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</si>
  <si>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</si>
  <si>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</si>
  <si>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</si>
  <si>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</si>
  <si>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</si>
  <si>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</si>
  <si>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</si>
  <si>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</si>
  <si>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</si>
  <si>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</si>
  <si>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</si>
  <si>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</si>
  <si>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</si>
  <si>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</si>
  <si>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</si>
  <si>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</si>
  <si>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</si>
  <si>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</si>
  <si>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</si>
  <si>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</si>
  <si>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</si>
  <si>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</si>
  <si>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</si>
  <si>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</si>
  <si>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</si>
  <si>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</si>
  <si>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</si>
  <si>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</si>
  <si>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</si>
  <si>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</si>
  <si>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</si>
  <si>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</si>
  <si>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</si>
  <si>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</si>
  <si>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</si>
  <si>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</si>
  <si>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</si>
  <si>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</si>
  <si>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</si>
  <si>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</si>
  <si>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</si>
  <si>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</si>
  <si>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</si>
  <si>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</si>
  <si>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</si>
  <si>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</si>
  <si>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</si>
  <si>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</si>
  <si>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</si>
  <si>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</si>
  <si>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</si>
  <si>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</si>
  <si>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</si>
  <si>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</si>
  <si>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</si>
  <si>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</si>
  <si>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</si>
  <si>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</si>
  <si>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</si>
  <si>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</si>
  <si>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</si>
  <si>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</si>
  <si>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</si>
  <si>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</si>
  <si>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</si>
  <si>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</si>
  <si>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</si>
  <si>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</si>
  <si>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</si>
  <si>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</si>
  <si>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</si>
  <si>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</si>
  <si>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</si>
  <si>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</si>
  <si>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</si>
  <si>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</si>
  <si>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</si>
  <si>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</si>
  <si>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</si>
  <si>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</si>
  <si>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</si>
  <si>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</si>
  <si>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</si>
  <si>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</si>
  <si>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</si>
  <si>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</si>
  <si>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</si>
  <si>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</si>
  <si>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</si>
  <si>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</si>
  <si>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</si>
  <si>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</si>
  <si>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</si>
  <si>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</si>
  <si>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</si>
  <si>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</si>
  <si>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</si>
  <si>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</si>
  <si>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</si>
  <si>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</si>
  <si>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</si>
  <si>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</si>
  <si>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</si>
  <si>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</si>
  <si>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</si>
  <si>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</si>
  <si>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</si>
  <si>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</si>
  <si>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</si>
  <si>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</si>
  <si>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</si>
  <si>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</si>
  <si>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</si>
  <si>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</si>
  <si>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</si>
  <si>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</si>
  <si>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</si>
  <si>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</si>
  <si>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</si>
  <si>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</si>
  <si>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</si>
  <si>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</si>
  <si>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</si>
  <si>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</si>
  <si>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</si>
  <si>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</si>
  <si>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</si>
  <si>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</si>
  <si>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</si>
  <si>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</si>
  <si>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</si>
  <si>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</si>
  <si>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</si>
  <si>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</si>
  <si>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</si>
  <si>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</si>
  <si>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</si>
  <si>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</si>
  <si>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</si>
  <si>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</si>
  <si>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</si>
  <si>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</si>
  <si>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</si>
  <si>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</si>
  <si>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</si>
  <si>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</si>
  <si>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</si>
  <si>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</si>
  <si>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</si>
  <si>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</si>
  <si>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</si>
  <si>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</si>
  <si>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</si>
  <si>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</si>
  <si>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</si>
  <si>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</si>
  <si>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</si>
  <si>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</si>
  <si>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</si>
  <si>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</si>
  <si>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</si>
  <si>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</si>
  <si>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</si>
  <si>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</si>
  <si>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</si>
  <si>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</si>
  <si>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</si>
  <si>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</si>
  <si>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</si>
  <si>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</si>
  <si>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</si>
  <si>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</si>
  <si>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</si>
  <si>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</si>
  <si>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</si>
  <si>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</si>
  <si>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</si>
  <si>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</si>
  <si>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</si>
  <si>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</si>
  <si>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</si>
  <si>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</si>
  <si>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</si>
  <si>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</si>
  <si>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</si>
  <si>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</si>
  <si>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</si>
  <si>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</si>
  <si>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</si>
  <si>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</si>
  <si>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</si>
  <si>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</si>
  <si>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</si>
  <si>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</si>
  <si>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</si>
  <si>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</si>
  <si>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</si>
  <si>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</si>
  <si>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</si>
  <si>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</si>
  <si>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</si>
  <si>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</si>
  <si>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</si>
  <si>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</si>
  <si>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</si>
  <si>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</si>
  <si>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</si>
  <si>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</si>
  <si>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</si>
  <si>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</si>
  <si>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</si>
  <si>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</si>
  <si>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</si>
  <si>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</si>
  <si>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</si>
  <si>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</si>
  <si>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</si>
  <si>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</si>
  <si>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</si>
  <si>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</si>
  <si>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</si>
  <si>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</si>
  <si>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</si>
  <si>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</si>
  <si>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</si>
  <si>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</si>
  <si>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</si>
  <si>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</si>
  <si>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</si>
  <si>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</si>
  <si>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</si>
  <si>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</si>
  <si>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</si>
  <si>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</si>
  <si>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</si>
  <si>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</si>
  <si>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</si>
  <si>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</si>
  <si>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</si>
  <si>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</si>
  <si>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</si>
  <si>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</si>
  <si>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</si>
  <si>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</si>
  <si>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</si>
  <si>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</si>
  <si>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</si>
  <si>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</si>
  <si>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</si>
  <si>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</si>
  <si>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</si>
  <si>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</si>
  <si>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</si>
  <si>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</si>
  <si>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</si>
  <si>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</si>
  <si>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</si>
  <si>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</si>
  <si>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</si>
  <si>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</si>
  <si>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</si>
  <si>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</si>
  <si>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</si>
  <si>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</si>
  <si>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</si>
  <si>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</si>
  <si>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</si>
  <si>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</si>
  <si>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</si>
  <si>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</si>
  <si>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</si>
  <si>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</si>
  <si>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</si>
  <si>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</si>
  <si>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</si>
  <si>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</si>
  <si>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</si>
  <si>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</si>
  <si>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</si>
  <si>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</si>
  <si>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</si>
  <si>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</si>
  <si>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</si>
  <si>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</si>
  <si>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</si>
  <si>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</si>
  <si>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</si>
  <si>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</si>
  <si>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</si>
  <si>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</si>
  <si>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</si>
  <si>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</si>
  <si>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</si>
  <si>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</si>
  <si>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</si>
  <si>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</si>
  <si>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</si>
  <si>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</si>
  <si>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</si>
  <si>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</si>
  <si>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</si>
  <si>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</si>
  <si>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</si>
  <si>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</si>
  <si>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</si>
  <si>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</si>
  <si>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</si>
  <si>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</si>
  <si>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</si>
  <si>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</si>
  <si>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</si>
  <si>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</si>
  <si>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</si>
  <si>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</si>
  <si>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</si>
  <si>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</si>
  <si>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</si>
  <si>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</si>
  <si>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</si>
  <si>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</si>
  <si>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</si>
  <si>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</si>
  <si>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</si>
  <si>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</si>
  <si>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</si>
  <si>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</si>
  <si>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</si>
  <si>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</si>
  <si>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</si>
  <si>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</si>
  <si>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</si>
  <si>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</si>
  <si>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</si>
  <si>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</si>
  <si>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</si>
  <si>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</si>
  <si>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</si>
  <si>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</si>
  <si>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</si>
  <si>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</si>
  <si>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</si>
  <si>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</si>
  <si>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</si>
  <si>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</si>
  <si>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</si>
  <si>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</si>
  <si>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</si>
  <si>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</si>
  <si>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</si>
  <si>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</si>
  <si>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</si>
  <si>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</si>
  <si>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</si>
  <si>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</si>
  <si>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</si>
  <si>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</si>
  <si>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</si>
  <si>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</si>
  <si>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</si>
  <si>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</si>
  <si>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</si>
  <si>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</si>
  <si>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</si>
  <si>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</si>
  <si>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</si>
  <si>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</si>
  <si>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</si>
  <si>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</si>
  <si>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</si>
  <si>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</si>
  <si>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</si>
  <si>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</si>
  <si>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</si>
  <si>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</si>
  <si>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</si>
  <si>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</si>
  <si>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</si>
  <si>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</si>
  <si>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</si>
  <si>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</si>
  <si>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</si>
  <si>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</si>
  <si>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</si>
  <si>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</si>
  <si>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</si>
  <si>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</si>
  <si>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</si>
  <si>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</si>
  <si>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</si>
  <si>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</si>
  <si>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</si>
  <si>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</si>
  <si>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</si>
  <si>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</si>
  <si>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</si>
  <si>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</si>
  <si>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</si>
  <si>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</si>
  <si>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</si>
  <si>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</si>
  <si>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</si>
  <si>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</si>
  <si>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</si>
  <si>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</si>
  <si>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</si>
  <si>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</si>
  <si>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</si>
  <si>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</si>
  <si>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</si>
  <si>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</si>
  <si>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</si>
  <si>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</si>
  <si>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</si>
  <si>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</si>
  <si>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</si>
  <si>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</si>
  <si>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</si>
  <si>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</si>
  <si>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</si>
  <si>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</si>
  <si>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</si>
  <si>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</si>
  <si>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</si>
  <si>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</si>
  <si>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</si>
  <si>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</si>
  <si>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</si>
  <si>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</si>
  <si>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</si>
  <si>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</si>
  <si>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</si>
  <si>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</si>
  <si>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</si>
  <si>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</si>
  <si>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</si>
  <si>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</si>
  <si>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</si>
  <si>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</si>
  <si>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</si>
  <si>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</si>
  <si>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</si>
  <si>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</si>
  <si>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</si>
  <si>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</si>
  <si>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</si>
  <si>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</si>
  <si>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</si>
  <si>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</si>
  <si>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</si>
  <si>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</si>
  <si>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</si>
  <si>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</si>
  <si>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</si>
  <si>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</si>
  <si>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</si>
  <si>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</si>
  <si>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</si>
  <si>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</si>
  <si>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</si>
  <si>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</si>
  <si>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</si>
  <si>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</si>
  <si>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</si>
  <si>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</si>
  <si>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</si>
  <si>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</si>
  <si>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</si>
  <si>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</si>
  <si>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</si>
  <si>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</si>
  <si>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</si>
  <si>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</si>
  <si>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</si>
  <si>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</si>
  <si>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</si>
  <si>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</si>
  <si>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</si>
  <si>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</si>
  <si>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</si>
  <si>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</si>
  <si>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</si>
  <si>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</si>
  <si>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</si>
  <si>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</si>
  <si>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</si>
  <si>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</si>
  <si>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</si>
  <si>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</si>
  <si>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</si>
  <si>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</si>
  <si>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</si>
  <si>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</si>
  <si>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</si>
  <si>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</si>
  <si>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</si>
  <si>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</si>
  <si>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</si>
  <si>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</si>
  <si>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</si>
  <si>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</si>
  <si>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</si>
  <si>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</si>
  <si>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</si>
  <si>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</si>
  <si>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</si>
  <si>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</si>
  <si>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</si>
  <si>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</si>
  <si>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</si>
  <si>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</si>
  <si>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</si>
  <si>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</si>
  <si>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</si>
  <si>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</si>
  <si>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</si>
  <si>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</si>
  <si>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</si>
  <si>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</si>
  <si>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</si>
  <si>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</si>
  <si>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</si>
  <si>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</si>
  <si>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</si>
  <si>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</si>
  <si>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</si>
  <si>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</si>
  <si>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</si>
  <si>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</si>
  <si>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</si>
  <si>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</si>
  <si>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</si>
  <si>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</si>
  <si>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</si>
  <si>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</si>
  <si>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</si>
  <si>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</si>
  <si>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</si>
  <si>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</si>
  <si>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</si>
  <si>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</si>
  <si>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</si>
  <si>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</si>
  <si>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</si>
  <si>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</si>
  <si>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</si>
  <si>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</si>
  <si>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</si>
  <si>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</si>
  <si>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</si>
  <si>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</si>
  <si>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</si>
  <si>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</si>
  <si>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</si>
  <si>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</si>
  <si>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</si>
  <si>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</si>
  <si>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</si>
  <si>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</si>
  <si>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</si>
  <si>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</si>
  <si>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</si>
  <si>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</si>
  <si>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</si>
  <si>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</si>
  <si>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</si>
  <si>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</si>
  <si>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</si>
  <si>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</si>
  <si>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</si>
  <si>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</si>
  <si>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</si>
  <si>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</si>
  <si>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</si>
  <si>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</si>
  <si>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</si>
  <si>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</si>
  <si>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</si>
  <si>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</si>
  <si>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</si>
  <si>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</si>
  <si>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</si>
  <si>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</si>
  <si>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</si>
  <si>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</si>
  <si>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</si>
  <si>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</si>
  <si>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</si>
  <si>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</si>
  <si>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</si>
  <si>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</si>
  <si>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</si>
  <si>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</si>
  <si>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</si>
  <si>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</si>
  <si>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</si>
  <si>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</si>
  <si>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</si>
  <si>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</si>
  <si>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</si>
  <si>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</si>
  <si>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</si>
  <si>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</si>
  <si>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</si>
  <si>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</si>
  <si>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</si>
  <si>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</si>
  <si>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</si>
  <si>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</si>
  <si>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</si>
  <si>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</si>
  <si>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</si>
  <si>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</si>
  <si>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</si>
  <si>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</si>
  <si>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</si>
  <si>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</si>
  <si>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</si>
  <si>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</si>
  <si>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</si>
  <si>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</si>
  <si>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</si>
  <si>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</si>
  <si>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</si>
  <si>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</si>
  <si>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</si>
  <si>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</si>
  <si>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</si>
  <si>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</si>
  <si>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</si>
  <si>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</si>
  <si>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</si>
  <si>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</si>
  <si>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</si>
  <si>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</si>
  <si>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</si>
  <si>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</si>
  <si>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</si>
  <si>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</si>
  <si>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</si>
  <si>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</si>
  <si>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</si>
  <si>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</si>
  <si>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</si>
  <si>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</si>
  <si>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</si>
  <si>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</si>
  <si>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</si>
  <si>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</si>
  <si>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</si>
  <si>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</si>
  <si>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</si>
  <si>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</si>
  <si>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</si>
  <si>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</si>
  <si>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</si>
  <si>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</si>
  <si>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</si>
  <si>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</si>
  <si>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</si>
  <si>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</si>
  <si>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</si>
  <si>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</si>
  <si>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</si>
  <si>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</si>
  <si>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</si>
  <si>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</si>
  <si>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</si>
  <si>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</si>
  <si>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</si>
  <si>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</si>
  <si>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</si>
  <si>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</si>
  <si>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</si>
  <si>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</si>
  <si>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</si>
  <si>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</si>
  <si>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</si>
  <si>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</si>
  <si>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</si>
  <si>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</si>
  <si>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</si>
  <si>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</si>
  <si>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</si>
  <si>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</si>
  <si>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</si>
  <si>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</si>
  <si>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</si>
  <si>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</si>
  <si>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</si>
  <si>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</si>
  <si>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</si>
  <si>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</si>
  <si>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</si>
  <si>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</si>
  <si>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</si>
  <si>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</si>
  <si>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</si>
  <si>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</si>
  <si>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</si>
  <si>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</si>
  <si>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</si>
  <si>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</si>
  <si>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</si>
  <si>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</si>
  <si>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</si>
  <si>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</si>
  <si>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</si>
  <si>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</si>
  <si>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</si>
  <si>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</si>
  <si>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</si>
  <si>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</si>
  <si>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</si>
  <si>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</si>
  <si>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</si>
  <si>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</si>
  <si>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</si>
  <si>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</si>
  <si>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</si>
  <si>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</si>
  <si>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</si>
  <si>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</si>
  <si>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</si>
  <si>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</si>
  <si>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</si>
  <si>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</si>
  <si>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</si>
  <si>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</si>
  <si>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</si>
  <si>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</si>
  <si>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</si>
  <si>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</si>
  <si>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</si>
  <si>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</si>
  <si>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</si>
  <si>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</si>
  <si>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</si>
  <si>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</si>
  <si>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</si>
  <si>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</si>
  <si>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</si>
  <si>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</si>
  <si>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</si>
  <si>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</si>
  <si>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</si>
  <si>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</si>
  <si>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</si>
  <si>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</si>
  <si>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</si>
  <si>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</si>
  <si>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</si>
  <si>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</si>
  <si>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</si>
  <si>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</si>
  <si>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</si>
  <si>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</si>
  <si>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</si>
  <si>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</si>
  <si>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</si>
  <si>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</si>
  <si>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</si>
  <si>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</si>
  <si>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</si>
  <si>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</si>
  <si>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</si>
  <si>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</si>
  <si>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</si>
  <si>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</si>
  <si>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</si>
  <si>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</si>
  <si>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</si>
  <si>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</si>
  <si>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</si>
  <si>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</si>
  <si>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</si>
  <si>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</si>
  <si>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</si>
  <si>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</si>
  <si>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</si>
  <si>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</si>
  <si>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</si>
  <si>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</si>
  <si>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</si>
  <si>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</si>
  <si>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</si>
  <si>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</si>
  <si>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</si>
  <si>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</si>
  <si>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</si>
  <si>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</si>
  <si>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</si>
  <si>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</si>
  <si>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</si>
  <si>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</si>
  <si>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</si>
  <si>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</si>
  <si>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</si>
  <si>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</si>
  <si>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</si>
  <si>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</si>
  <si>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</si>
  <si>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</si>
  <si>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</si>
  <si>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</si>
  <si>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</si>
  <si>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</si>
  <si>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</si>
  <si>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</si>
  <si>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</si>
  <si>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</si>
  <si>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</si>
  <si>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</si>
  <si>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</si>
  <si>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</si>
  <si>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</si>
  <si>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</si>
  <si>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</si>
  <si>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</si>
  <si>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</si>
  <si>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</si>
  <si>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</si>
  <si>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</si>
  <si>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</si>
  <si>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</si>
  <si>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</si>
  <si>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</si>
  <si>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</si>
  <si>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</si>
  <si>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</si>
  <si>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</si>
  <si>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</si>
  <si>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</si>
  <si>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</si>
  <si>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</si>
  <si>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</si>
  <si>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</si>
  <si>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</si>
  <si>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</si>
  <si>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</si>
  <si>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</si>
  <si>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</si>
  <si>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</si>
  <si>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</si>
  <si>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</si>
  <si>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</si>
  <si>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</si>
  <si>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</si>
  <si>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</si>
  <si>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</si>
  <si>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</si>
  <si>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</si>
  <si>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</si>
  <si>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</si>
  <si>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</si>
  <si>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</si>
  <si>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</si>
  <si>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</si>
  <si>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</si>
  <si>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</si>
  <si>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</si>
  <si>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</si>
  <si>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</si>
  <si>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</si>
  <si>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</si>
  <si>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</si>
  <si>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</si>
  <si>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</si>
  <si>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</si>
  <si>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</si>
  <si>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</si>
  <si>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</si>
  <si>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</si>
  <si>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</si>
  <si>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</si>
  <si>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</si>
  <si>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</si>
  <si>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</si>
  <si>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</si>
  <si>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</si>
  <si>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</si>
  <si>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</si>
  <si>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</si>
  <si>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</si>
  <si>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</si>
  <si>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</si>
  <si>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</si>
  <si>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</si>
  <si>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</si>
  <si>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</si>
  <si>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</si>
  <si>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</si>
  <si>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</si>
  <si>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</si>
  <si>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</si>
  <si>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</si>
  <si>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</si>
  <si>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</si>
  <si>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</si>
  <si>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</si>
  <si>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</si>
  <si>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</si>
  <si>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</si>
  <si>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</si>
  <si>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</si>
  <si>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</si>
  <si>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</si>
  <si>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</si>
  <si>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</si>
  <si>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</si>
  <si>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</si>
  <si>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</si>
  <si>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</si>
  <si>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</si>
  <si>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</si>
  <si>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</si>
  <si>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</si>
  <si>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</si>
  <si>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</si>
  <si>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</si>
  <si>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</si>
  <si>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</si>
  <si>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</si>
  <si>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</si>
  <si>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</si>
  <si>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</si>
  <si>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</si>
  <si>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</si>
  <si>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</si>
  <si>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</si>
  <si>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</si>
  <si>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</si>
  <si>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</si>
  <si>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</si>
  <si>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</si>
  <si>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</si>
  <si>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</si>
  <si>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</si>
  <si>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</si>
  <si>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</si>
  <si>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</si>
  <si>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</si>
  <si>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</si>
  <si>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</si>
  <si>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</si>
  <si>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</si>
  <si>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</si>
  <si>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</si>
  <si>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</si>
  <si>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</si>
  <si>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</si>
  <si>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</si>
  <si>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</si>
  <si>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</si>
  <si>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</si>
  <si>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</si>
  <si>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</si>
  <si>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</si>
  <si>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</si>
  <si>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</si>
  <si>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</si>
  <si>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</si>
  <si>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</si>
  <si>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</si>
  <si>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</si>
  <si>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</si>
  <si>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</si>
  <si>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</si>
  <si>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</si>
  <si>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</si>
  <si>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</si>
  <si>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</si>
  <si>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</si>
  <si>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</si>
  <si>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</si>
  <si>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</si>
  <si>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</si>
  <si>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</si>
  <si>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</si>
  <si>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</si>
  <si>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</si>
  <si>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</si>
  <si>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</si>
  <si>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</si>
  <si>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</si>
  <si>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</si>
  <si>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</si>
  <si>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</si>
  <si>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</si>
  <si>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</si>
  <si>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</si>
  <si>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</si>
  <si>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</si>
  <si>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</si>
  <si>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</si>
  <si>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</si>
  <si>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</si>
  <si>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</si>
  <si>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</si>
  <si>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</si>
  <si>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</si>
  <si>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</si>
  <si>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</si>
  <si>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</si>
  <si>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</si>
  <si>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</si>
  <si>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</si>
  <si>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</si>
  <si>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</si>
  <si>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</si>
  <si>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</si>
  <si>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</si>
  <si>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</si>
  <si>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</si>
  <si>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</si>
  <si>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</si>
  <si>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</si>
  <si>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</si>
  <si>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</si>
  <si>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</si>
  <si>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</si>
  <si>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</si>
  <si>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</si>
  <si>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</si>
  <si>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</si>
  <si>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</si>
  <si>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</si>
  <si>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</si>
  <si>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</si>
  <si>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</si>
  <si>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</si>
  <si>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</si>
  <si>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</si>
  <si>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</si>
  <si>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</si>
  <si>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</si>
  <si>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</si>
  <si>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</si>
  <si>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</si>
  <si>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</si>
  <si>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</si>
  <si>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</si>
  <si>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</si>
  <si>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</si>
  <si>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</si>
  <si>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</si>
  <si>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</si>
  <si>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</si>
  <si>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</si>
  <si>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</si>
  <si>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</si>
  <si>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</si>
  <si>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</si>
  <si>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</si>
  <si>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</si>
  <si>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</si>
  <si>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</si>
  <si>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</si>
  <si>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</si>
  <si>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</si>
  <si>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</si>
  <si>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</si>
  <si>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</si>
  <si>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</si>
  <si>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</si>
  <si>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</si>
  <si>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</si>
  <si>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</si>
  <si>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</si>
  <si>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</si>
  <si>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</si>
  <si>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</si>
  <si>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</si>
  <si>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</si>
  <si>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</si>
  <si>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</si>
  <si>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</si>
  <si>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</si>
  <si>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</si>
  <si>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</si>
  <si>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</si>
  <si>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</si>
  <si>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</si>
  <si>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</si>
  <si>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</si>
  <si>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</si>
  <si>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</si>
  <si>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</si>
  <si>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</si>
  <si>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</si>
  <si>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</si>
  <si>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</si>
  <si>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</si>
  <si>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</si>
  <si>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</si>
  <si>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</si>
  <si>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</si>
  <si>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</si>
  <si>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</si>
  <si>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</si>
  <si>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</si>
  <si>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</si>
  <si>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</si>
  <si>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</si>
  <si>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</si>
  <si>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</si>
  <si>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</si>
  <si>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</si>
  <si>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</si>
  <si>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</si>
  <si>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</si>
  <si>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</si>
  <si>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</si>
  <si>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</si>
  <si>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</si>
  <si>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</si>
  <si>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</si>
  <si>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</si>
  <si>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</si>
  <si>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</si>
  <si>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</si>
  <si>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</si>
  <si>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</si>
  <si>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</si>
  <si>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</si>
  <si>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</si>
  <si>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</si>
  <si>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</si>
  <si>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</si>
  <si>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</si>
  <si>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</si>
  <si>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</si>
  <si>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</si>
  <si>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</si>
  <si>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</si>
  <si>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</si>
  <si>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</si>
  <si>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</si>
  <si>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</si>
  <si>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</si>
  <si>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</si>
  <si>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</si>
  <si>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</si>
  <si>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</si>
  <si>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</si>
  <si>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</si>
  <si>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</si>
  <si>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</si>
  <si>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</si>
  <si>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</si>
  <si>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</si>
  <si>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</si>
  <si>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</si>
  <si>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</si>
  <si>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</si>
  <si>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</si>
  <si>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</si>
  <si>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</si>
  <si>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</si>
  <si>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</si>
  <si>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</si>
  <si>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</si>
  <si>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</si>
  <si>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</si>
  <si>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</si>
  <si>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</si>
  <si>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</si>
  <si>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</si>
  <si>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</si>
  <si>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</si>
  <si>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</si>
  <si>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</si>
  <si>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</si>
  <si>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</si>
  <si>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</si>
  <si>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</si>
  <si>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</si>
  <si>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</si>
  <si>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</si>
  <si>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</si>
  <si>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</si>
  <si>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</si>
  <si>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</si>
  <si>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</si>
  <si>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</si>
  <si>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</si>
  <si>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</si>
  <si>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</si>
  <si>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</si>
  <si>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</si>
  <si>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</si>
  <si>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</si>
  <si>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</si>
  <si>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</si>
  <si>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</si>
  <si>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</si>
  <si>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</si>
  <si>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</si>
  <si>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</si>
  <si>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</si>
  <si>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</si>
  <si>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</si>
  <si>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</si>
  <si>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</si>
  <si>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</si>
  <si>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</si>
  <si>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</si>
  <si>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</si>
  <si>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</si>
  <si>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</si>
  <si>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</si>
  <si>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</si>
  <si>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</si>
  <si>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</si>
  <si>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</si>
  <si>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</si>
  <si>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</si>
  <si>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</si>
  <si>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</si>
  <si>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</si>
  <si>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</si>
  <si>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</si>
  <si>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</si>
  <si>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</si>
  <si>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</si>
  <si>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</si>
  <si>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</si>
  <si>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</si>
  <si>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</si>
  <si>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</si>
  <si>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</si>
  <si>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</si>
  <si>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</si>
  <si>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</si>
  <si>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</si>
  <si>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</si>
  <si>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</si>
  <si>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</si>
  <si>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</si>
  <si>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</si>
  <si>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</si>
  <si>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</si>
  <si>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</si>
  <si>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</si>
  <si>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</si>
  <si>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</si>
  <si>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</si>
  <si>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</si>
  <si>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</si>
  <si>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</si>
  <si>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</si>
  <si>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</si>
  <si>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</si>
  <si>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</si>
  <si>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</si>
  <si>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</si>
  <si>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</si>
  <si>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</si>
  <si>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</si>
  <si>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</si>
  <si>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</si>
  <si>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</si>
  <si>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</si>
  <si>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</si>
  <si>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</si>
  <si>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</si>
  <si>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</si>
  <si>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</si>
  <si>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</si>
  <si>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</si>
  <si>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</si>
  <si>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</si>
  <si>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</si>
  <si>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</si>
  <si>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</si>
  <si>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</si>
  <si>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</si>
  <si>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</si>
  <si>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</si>
  <si>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</si>
  <si>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</si>
  <si>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</si>
  <si>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</si>
  <si>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</si>
  <si>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</si>
  <si>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</si>
  <si>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</si>
  <si>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</si>
  <si>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</si>
  <si>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</si>
  <si>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</si>
  <si>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</si>
  <si>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</si>
  <si>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</si>
  <si>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</si>
  <si>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</si>
  <si>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</si>
  <si>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</si>
  <si>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</si>
  <si>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</si>
  <si>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</si>
  <si>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</si>
  <si>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</si>
  <si>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</si>
  <si>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</si>
  <si>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</si>
  <si>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</si>
  <si>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</si>
  <si>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</si>
  <si>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</si>
  <si>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</si>
  <si>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</si>
  <si>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</si>
  <si>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</si>
  <si>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</si>
  <si>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</si>
  <si>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</si>
  <si>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</si>
  <si>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</si>
  <si>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</si>
  <si>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</si>
  <si>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</si>
  <si>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</si>
  <si>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</si>
  <si>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</si>
  <si>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</si>
  <si>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</si>
  <si>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</si>
  <si>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</si>
  <si>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</si>
  <si>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</si>
  <si>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</si>
  <si>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</si>
  <si>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</si>
  <si>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</si>
  <si>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</si>
  <si>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</si>
  <si>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</si>
  <si>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</si>
  <si>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</si>
  <si>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</si>
  <si>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</si>
  <si>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</si>
  <si>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</si>
  <si>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</si>
  <si>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</si>
  <si>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</si>
  <si>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</si>
  <si>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</si>
  <si>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</si>
  <si>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</si>
  <si>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</si>
  <si>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</si>
  <si>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</si>
  <si>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</si>
  <si>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</si>
  <si>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</si>
  <si>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</si>
  <si>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</si>
  <si>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</si>
  <si>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</si>
  <si>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</si>
  <si>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</si>
  <si>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</si>
  <si>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</si>
  <si>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</si>
  <si>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</si>
  <si>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</si>
  <si>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</si>
  <si>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</si>
  <si>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</si>
  <si>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</si>
  <si>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</si>
  <si>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</si>
  <si>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</si>
  <si>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</si>
  <si>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</si>
  <si>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</si>
  <si>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</si>
  <si>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</si>
  <si>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</si>
  <si>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</si>
  <si>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</si>
  <si>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</si>
  <si>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</si>
  <si>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</si>
  <si>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</si>
  <si>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</si>
  <si>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</si>
  <si>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</si>
  <si>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</si>
  <si>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</si>
  <si>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</si>
  <si>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</si>
  <si>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</si>
  <si>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</si>
  <si>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</si>
  <si>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</si>
  <si>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</si>
  <si>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</si>
  <si>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</si>
  <si>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</si>
  <si>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</si>
  <si>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</si>
  <si>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</si>
  <si>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</si>
  <si>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</si>
  <si>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</si>
  <si>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</si>
  <si>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</si>
  <si>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</si>
  <si>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</si>
  <si>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</si>
  <si>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</si>
  <si>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</si>
  <si>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</si>
  <si>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</si>
  <si>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</si>
  <si>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</si>
  <si>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</si>
  <si>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</si>
  <si>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</si>
  <si>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</si>
  <si>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</si>
  <si>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</si>
  <si>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</si>
  <si>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</si>
  <si>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</si>
  <si>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</si>
  <si>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</si>
  <si>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</si>
  <si>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</si>
  <si>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</si>
  <si>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</si>
  <si>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</si>
  <si>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</si>
  <si>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</si>
  <si>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</si>
  <si>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</si>
  <si>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</si>
  <si>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</si>
  <si>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</si>
  <si>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</si>
  <si>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</si>
  <si>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</si>
  <si>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</si>
  <si>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</si>
  <si>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</si>
  <si>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</si>
  <si>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</si>
  <si>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</si>
  <si>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</si>
  <si>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</si>
  <si>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</si>
  <si>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</si>
  <si>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</si>
  <si>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</si>
  <si>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</si>
  <si>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</si>
  <si>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</si>
  <si>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</si>
  <si>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</si>
  <si>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</si>
  <si>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</si>
  <si>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</si>
  <si>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</si>
  <si>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</si>
  <si>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</si>
  <si>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</si>
  <si>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</si>
  <si>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</si>
  <si>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</si>
  <si>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</si>
  <si>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</si>
  <si>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</si>
  <si>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</si>
  <si>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</si>
  <si>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</si>
  <si>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</si>
  <si>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</si>
  <si>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</si>
  <si>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</si>
  <si>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</si>
  <si>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</si>
  <si>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</si>
  <si>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</si>
  <si>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</si>
  <si>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</si>
  <si>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</si>
  <si>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</si>
  <si>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</si>
  <si>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</si>
  <si>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</si>
  <si>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</si>
  <si>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</si>
  <si>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</si>
  <si>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</si>
  <si>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</si>
  <si>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</si>
  <si>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</si>
  <si>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</si>
  <si>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</si>
  <si>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</si>
  <si>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</si>
  <si>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</si>
  <si>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</si>
  <si>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</si>
  <si>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</si>
  <si>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</si>
  <si>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</si>
  <si>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</si>
  <si>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</si>
  <si>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</si>
  <si>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</si>
  <si>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</si>
  <si>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</si>
  <si>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</si>
  <si>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</si>
  <si>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</si>
  <si>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</si>
  <si>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</si>
  <si>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</si>
  <si>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</si>
  <si>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</si>
  <si>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</si>
  <si>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</si>
  <si>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</si>
  <si>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</si>
  <si>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</si>
  <si>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</si>
  <si>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</si>
  <si>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</si>
  <si>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</si>
  <si>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</si>
  <si>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</si>
  <si>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</si>
  <si>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</si>
  <si>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</si>
  <si>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</si>
  <si>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</si>
  <si>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</si>
  <si>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</si>
  <si>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</si>
  <si>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</si>
  <si>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</si>
  <si>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</si>
  <si>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</si>
  <si>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</si>
  <si>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</si>
  <si>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</si>
  <si>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</si>
  <si>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</si>
  <si>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</si>
  <si>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</si>
  <si>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</si>
  <si>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</si>
  <si>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</si>
  <si>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</si>
  <si>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</si>
  <si>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</si>
  <si>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</si>
  <si>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</si>
  <si>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</si>
  <si>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</si>
  <si>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</si>
  <si>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</si>
  <si>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</si>
  <si>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</si>
  <si>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</si>
  <si>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</si>
  <si>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</si>
  <si>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</si>
  <si>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</si>
  <si>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</si>
  <si>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</si>
  <si>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</si>
  <si>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</si>
  <si>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</si>
  <si>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</si>
  <si>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</si>
  <si>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</si>
  <si>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</si>
  <si>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</si>
  <si>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</si>
  <si>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</si>
  <si>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</si>
  <si>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</si>
  <si>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</si>
  <si>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</si>
  <si>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</si>
  <si>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</si>
  <si>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</si>
  <si>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</si>
  <si>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</si>
  <si>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</si>
  <si>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</si>
  <si>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</si>
  <si>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</si>
  <si>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</si>
  <si>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</si>
  <si>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</si>
  <si>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</si>
  <si>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</si>
  <si>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</si>
  <si>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</si>
  <si>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</si>
  <si>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</si>
  <si>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</si>
  <si>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</si>
  <si>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</si>
  <si>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</si>
  <si>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</si>
  <si>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</si>
  <si>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</si>
  <si>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</si>
  <si>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</si>
  <si>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</si>
  <si>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</si>
  <si>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</si>
  <si>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</si>
  <si>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</si>
  <si>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</si>
  <si>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</si>
  <si>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</si>
  <si>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</si>
  <si>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</si>
  <si>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</si>
  <si>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</si>
  <si>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</si>
  <si>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</si>
  <si>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</si>
  <si>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</si>
  <si>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</si>
  <si>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</si>
  <si>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</si>
  <si>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</si>
  <si>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</si>
  <si>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</si>
  <si>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</si>
  <si>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</si>
  <si>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</si>
  <si>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</si>
  <si>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</si>
  <si>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</si>
  <si>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</si>
  <si>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</si>
  <si>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</si>
  <si>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</si>
  <si>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</si>
  <si>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</si>
  <si>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</si>
  <si>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</si>
  <si>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</si>
  <si>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</si>
  <si>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</si>
  <si>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</si>
  <si>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</si>
  <si>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</si>
  <si>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</si>
  <si>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</si>
  <si>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</si>
  <si>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</si>
  <si>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</si>
  <si>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</si>
  <si>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</si>
  <si>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</si>
  <si>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</si>
  <si>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</si>
  <si>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</si>
  <si>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</si>
  <si>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</si>
  <si>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</si>
  <si>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</si>
  <si>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</si>
  <si>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</si>
  <si>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</si>
  <si>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</si>
  <si>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</si>
  <si>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</si>
  <si>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</si>
  <si>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</si>
  <si>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</si>
  <si>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</si>
  <si>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</si>
  <si>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</si>
  <si>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</si>
  <si>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</si>
  <si>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</si>
  <si>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</si>
  <si>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</si>
  <si>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</si>
  <si>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</si>
  <si>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</si>
  <si>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</si>
  <si>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</si>
  <si>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</si>
  <si>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</si>
  <si>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</si>
  <si>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</si>
  <si>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</si>
  <si>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</si>
  <si>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</si>
  <si>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</si>
  <si>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</si>
  <si>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</si>
  <si>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</si>
  <si>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</si>
  <si>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</si>
  <si>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</si>
  <si>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</si>
  <si>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</si>
  <si>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</si>
  <si>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</si>
  <si>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</si>
  <si>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</si>
  <si>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</si>
  <si>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</si>
  <si>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</si>
  <si>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</si>
  <si>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</si>
  <si>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</si>
  <si>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</si>
  <si>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</si>
  <si>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</si>
  <si>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</si>
  <si>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</si>
  <si>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</si>
  <si>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</si>
  <si>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</si>
  <si>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</si>
  <si>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</si>
  <si>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</si>
  <si>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</si>
  <si>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</si>
  <si>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</si>
  <si>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</si>
  <si>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</si>
  <si>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</si>
  <si>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</si>
  <si>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</si>
  <si>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</si>
  <si>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</si>
  <si>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</si>
  <si>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</si>
  <si>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</si>
  <si>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</si>
  <si>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</si>
  <si>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</si>
  <si>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</si>
  <si>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</si>
  <si>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</si>
  <si>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</si>
  <si>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</si>
  <si>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</si>
  <si>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</si>
  <si>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</si>
  <si>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</si>
  <si>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</si>
  <si>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</si>
  <si>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</si>
  <si>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</si>
  <si>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</si>
  <si>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</si>
  <si>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</si>
  <si>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</si>
  <si>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</si>
  <si>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</si>
  <si>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</si>
  <si>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</si>
  <si>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</si>
  <si>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</si>
  <si>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</si>
  <si>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</si>
  <si>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</si>
  <si>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</si>
  <si>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</si>
  <si>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</si>
  <si>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</si>
  <si>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</si>
  <si>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</si>
  <si>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</si>
  <si>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</si>
  <si>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</si>
  <si>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</si>
  <si>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</si>
  <si>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</si>
  <si>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</si>
  <si>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</si>
  <si>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</si>
  <si>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</si>
  <si>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</si>
  <si>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</si>
  <si>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</si>
  <si>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</si>
  <si>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</si>
  <si>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</si>
  <si>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</si>
  <si>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</si>
  <si>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</si>
  <si>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</si>
  <si>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</si>
  <si>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</si>
  <si>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</si>
  <si>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</si>
  <si>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</si>
  <si>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</si>
  <si>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</si>
  <si>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</si>
  <si>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</si>
  <si>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</si>
  <si>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</si>
  <si>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</si>
  <si>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</si>
  <si>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</si>
  <si>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</si>
  <si>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</si>
  <si>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</si>
  <si>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</si>
  <si>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</si>
  <si>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</si>
  <si>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</si>
  <si>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</si>
  <si>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</si>
  <si>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</si>
  <si>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</si>
  <si>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</si>
  <si>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</si>
  <si>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</si>
  <si>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</si>
  <si>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</si>
  <si>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</si>
  <si>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</si>
  <si>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</si>
  <si>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</si>
  <si>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</si>
  <si>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</si>
  <si>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</si>
  <si>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</si>
  <si>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</si>
  <si>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</si>
  <si>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</si>
  <si>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</si>
  <si>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</si>
  <si>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</si>
  <si>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</si>
  <si>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</si>
  <si>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</si>
  <si>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</si>
  <si>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</si>
  <si>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</si>
  <si>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</si>
  <si>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</si>
  <si>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</si>
  <si>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</si>
  <si>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</si>
  <si>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</si>
  <si>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</si>
  <si>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</si>
  <si>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</si>
  <si>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</si>
  <si>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</si>
  <si>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</si>
  <si>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</si>
  <si>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</si>
  <si>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</si>
  <si>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</si>
  <si>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</si>
  <si>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</si>
  <si>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</si>
  <si>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</si>
  <si>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</si>
  <si>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</si>
  <si>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</si>
  <si>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</si>
  <si>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</si>
  <si>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</si>
  <si>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</si>
  <si>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</si>
  <si>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</si>
  <si>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</si>
  <si>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</si>
  <si>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</si>
  <si>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</si>
  <si>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</si>
  <si>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</si>
  <si>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</si>
  <si>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</si>
  <si>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</si>
  <si>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</si>
  <si>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</si>
  <si>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</si>
  <si>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</si>
  <si>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</si>
  <si>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</si>
  <si>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</si>
  <si>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</si>
  <si>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</si>
  <si>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</si>
  <si>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</si>
  <si>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</si>
  <si>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</si>
  <si>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</si>
  <si>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</si>
  <si>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</si>
  <si>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</si>
  <si>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</si>
  <si>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</si>
  <si>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</si>
  <si>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</si>
  <si>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</si>
  <si>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</si>
  <si>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</si>
  <si>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</si>
  <si>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</si>
  <si>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</si>
  <si>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</si>
  <si>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</si>
  <si>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</si>
  <si>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</si>
  <si>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</si>
  <si>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</si>
  <si>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</si>
  <si>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</si>
  <si>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</si>
  <si>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</si>
  <si>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</si>
  <si>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</si>
  <si>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</si>
  <si>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</si>
  <si>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</si>
  <si>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</si>
  <si>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</si>
  <si>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</si>
  <si>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</si>
  <si>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</si>
  <si>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</si>
  <si>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</si>
  <si>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</si>
  <si>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</si>
  <si>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</si>
  <si>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</si>
  <si>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</si>
  <si>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</si>
  <si>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</si>
  <si>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</si>
  <si>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</si>
  <si>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</si>
  <si>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</si>
  <si>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</si>
  <si>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</si>
  <si>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</si>
  <si>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</si>
  <si>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</si>
  <si>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</si>
  <si>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</si>
  <si>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</si>
  <si>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</si>
  <si>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</si>
  <si>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</si>
  <si>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</si>
  <si>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</si>
  <si>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</si>
  <si>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</si>
  <si>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</si>
  <si>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</si>
  <si>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</si>
  <si>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</si>
  <si>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</si>
  <si>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</si>
  <si>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</si>
  <si>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</si>
  <si>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</si>
  <si>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</si>
  <si>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</si>
  <si>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</si>
  <si>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</si>
  <si>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</si>
  <si>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</si>
  <si>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</si>
  <si>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</si>
  <si>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</si>
  <si>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</si>
  <si>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</si>
  <si>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</si>
  <si>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</si>
  <si>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</si>
  <si>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</si>
  <si>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</si>
  <si>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</si>
  <si>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</si>
  <si>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</si>
  <si>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</si>
  <si>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</si>
  <si>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</si>
  <si>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</si>
  <si>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</si>
  <si>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</si>
  <si>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</si>
  <si>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</si>
  <si>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</si>
  <si>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</si>
  <si>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</si>
  <si>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</si>
  <si>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</si>
  <si>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</si>
  <si>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</si>
  <si>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</si>
  <si>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</si>
  <si>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</si>
  <si>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</si>
  <si>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</si>
  <si>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</si>
  <si>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</si>
  <si>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</si>
  <si>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</si>
  <si>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</si>
  <si>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</si>
  <si>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</si>
  <si>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</si>
  <si>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</si>
  <si>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</si>
  <si>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</si>
  <si>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</si>
  <si>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</si>
  <si>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</si>
  <si>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</si>
  <si>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</si>
  <si>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</si>
  <si>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</si>
  <si>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</si>
  <si>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</si>
  <si>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</si>
  <si>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</si>
  <si>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</si>
  <si>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</si>
  <si>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</si>
  <si>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</si>
  <si>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</si>
  <si>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</si>
  <si>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</si>
  <si>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</si>
  <si>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</si>
  <si>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</si>
  <si>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</si>
  <si>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</si>
  <si>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</si>
  <si>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</si>
  <si>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</si>
  <si>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</si>
  <si>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</si>
  <si>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</si>
  <si>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</si>
  <si>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</si>
  <si>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</si>
  <si>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</si>
  <si>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</si>
  <si>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</si>
  <si>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</si>
  <si>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</si>
  <si>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</si>
  <si>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</si>
  <si>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</si>
  <si>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</si>
  <si>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</si>
  <si>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</si>
  <si>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</si>
  <si>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</si>
  <si>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</si>
  <si>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</si>
  <si>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</si>
  <si>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</si>
  <si>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</si>
  <si>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</si>
  <si>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</si>
  <si>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</si>
  <si>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</si>
  <si>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</si>
  <si>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</si>
  <si>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</si>
  <si>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</si>
  <si>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</si>
  <si>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</si>
  <si>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</si>
  <si>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</si>
  <si>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</si>
  <si>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</si>
  <si>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</si>
  <si>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</si>
  <si>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</si>
  <si>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</si>
  <si>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</si>
  <si>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</si>
  <si>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</si>
  <si>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</si>
  <si>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</si>
  <si>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</si>
  <si>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</si>
  <si>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</si>
  <si>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</si>
  <si>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</si>
  <si>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</si>
  <si>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</si>
  <si>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</si>
  <si>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</si>
  <si>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</si>
  <si>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</si>
  <si>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</si>
  <si>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</si>
  <si>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</si>
  <si>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</si>
  <si>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</si>
  <si>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</si>
  <si>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</si>
  <si>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</si>
  <si>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</si>
  <si>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</si>
  <si>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</si>
  <si>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</si>
  <si>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</si>
  <si>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</si>
  <si>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</si>
  <si>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</si>
  <si>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</si>
  <si>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</si>
  <si>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</si>
  <si>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</si>
  <si>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</si>
  <si>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</si>
  <si>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</si>
  <si>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</si>
  <si>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</si>
  <si>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</si>
  <si>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</si>
  <si>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</si>
  <si>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</si>
  <si>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</si>
  <si>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</si>
  <si>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</si>
  <si>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</si>
  <si>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</si>
  <si>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</si>
  <si>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</si>
  <si>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</si>
  <si>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</si>
  <si>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</si>
  <si>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</si>
  <si>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</si>
  <si>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</si>
  <si>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</si>
  <si>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</si>
  <si>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</si>
  <si>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</si>
  <si>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</si>
  <si>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</si>
  <si>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</si>
  <si>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</si>
  <si>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</si>
  <si>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</si>
  <si>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</si>
  <si>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</si>
  <si>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</si>
  <si>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</si>
  <si>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</si>
  <si>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</si>
  <si>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</si>
  <si>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</si>
  <si>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</si>
  <si>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</si>
  <si>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</si>
  <si>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</si>
  <si>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</si>
  <si>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</si>
  <si>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</si>
  <si>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</si>
  <si>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</si>
  <si>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</si>
  <si>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</si>
  <si>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</si>
  <si>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</si>
  <si>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</si>
  <si>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</si>
  <si>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</si>
  <si>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</si>
  <si>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</si>
  <si>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</si>
  <si>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</si>
  <si>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</si>
  <si>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</si>
  <si>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</si>
  <si>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</si>
  <si>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</si>
  <si>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</si>
  <si>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</si>
  <si>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</si>
  <si>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</si>
  <si>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</si>
  <si>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</si>
  <si>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</si>
  <si>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</si>
  <si>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</si>
  <si>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</si>
  <si>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</si>
  <si>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</si>
  <si>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</si>
  <si>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</si>
  <si>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</si>
  <si>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</si>
  <si>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</si>
  <si>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</si>
  <si>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</si>
  <si>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</si>
  <si>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</si>
  <si>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</si>
  <si>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</si>
  <si>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</si>
  <si>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</si>
  <si>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</si>
  <si>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</si>
  <si>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</si>
  <si>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</si>
  <si>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</si>
  <si>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</si>
  <si>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</si>
  <si>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</si>
  <si>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</si>
  <si>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</si>
  <si>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</si>
  <si>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</si>
  <si>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</si>
  <si>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</si>
  <si>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</si>
  <si>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</si>
  <si>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</si>
  <si>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</si>
  <si>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</si>
  <si>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</si>
  <si>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</si>
  <si>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</si>
  <si>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</si>
  <si>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</si>
  <si>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</si>
  <si>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</si>
  <si>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</si>
  <si>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</si>
  <si>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</si>
  <si>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</si>
  <si>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</si>
  <si>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</si>
  <si>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</si>
  <si>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</si>
  <si>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</si>
  <si>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</si>
  <si>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</si>
  <si>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</si>
  <si>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</si>
  <si>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</si>
  <si>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</si>
  <si>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</si>
  <si>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</si>
  <si>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</si>
  <si>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</si>
  <si>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</si>
  <si>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</si>
  <si>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</si>
  <si>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</si>
  <si>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</si>
  <si>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</si>
  <si>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</si>
  <si>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</si>
  <si>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</si>
  <si>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</si>
  <si>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</si>
  <si>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</si>
  <si>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</si>
  <si>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</si>
  <si>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</si>
  <si>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</si>
  <si>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</si>
  <si>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</si>
  <si>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</si>
  <si>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</si>
  <si>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</si>
  <si>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</si>
  <si>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</si>
  <si>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</si>
  <si>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</si>
  <si>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</si>
  <si>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</si>
  <si>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</si>
  <si>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</si>
  <si>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</si>
  <si>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</si>
  <si>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</si>
  <si>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</si>
  <si>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</si>
  <si>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</si>
  <si>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</si>
  <si>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</si>
  <si>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</si>
  <si>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</si>
  <si>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</si>
  <si>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</si>
  <si>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</si>
  <si>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</si>
  <si>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</si>
  <si>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</si>
  <si>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</si>
  <si>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</si>
  <si>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</si>
  <si>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</si>
  <si>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</si>
  <si>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</si>
  <si>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</si>
  <si>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</si>
  <si>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</si>
  <si>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</si>
  <si>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</si>
  <si>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</si>
  <si>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</si>
  <si>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</si>
  <si>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</si>
  <si>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</si>
  <si>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</si>
  <si>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</si>
  <si>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</si>
  <si>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</si>
  <si>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</si>
  <si>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</si>
  <si>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</si>
  <si>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</si>
  <si>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</si>
  <si>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</si>
  <si>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</si>
  <si>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</si>
  <si>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</si>
  <si>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</si>
  <si>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</si>
  <si>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</si>
  <si>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</si>
  <si>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</si>
  <si>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</si>
  <si>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</si>
  <si>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</si>
  <si>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</si>
  <si>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</si>
  <si>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</si>
  <si>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</si>
  <si>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</si>
  <si>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</si>
  <si>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</si>
  <si>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</si>
  <si>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</si>
  <si>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</si>
  <si>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</si>
  <si>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</si>
  <si>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</si>
  <si>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</si>
  <si>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</si>
  <si>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</si>
  <si>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</si>
  <si>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</si>
  <si>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</si>
  <si>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</si>
  <si>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</si>
  <si>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</si>
  <si>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</si>
  <si>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</si>
  <si>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</si>
  <si>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</si>
  <si>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</si>
  <si>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</si>
  <si>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</si>
  <si>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</si>
  <si>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</si>
  <si>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</si>
  <si>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</si>
  <si>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</si>
  <si>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</si>
  <si>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</si>
  <si>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</si>
  <si>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</si>
  <si>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</si>
  <si>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</si>
  <si>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</si>
  <si>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</si>
  <si>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</si>
  <si>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</si>
  <si>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</si>
  <si>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</si>
  <si>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</si>
  <si>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</si>
  <si>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</si>
  <si>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</si>
  <si>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</si>
  <si>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</si>
  <si>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</si>
  <si>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</si>
  <si>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</si>
  <si>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</si>
  <si>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</si>
  <si>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</si>
  <si>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</si>
  <si>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</si>
  <si>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</si>
  <si>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</si>
  <si>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</si>
  <si>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</si>
  <si>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</si>
  <si>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</si>
  <si>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</si>
  <si>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</si>
  <si>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</si>
  <si>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</si>
  <si>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</si>
  <si>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</si>
  <si>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</si>
  <si>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</si>
  <si>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</si>
  <si>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</si>
  <si>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</si>
  <si>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</si>
  <si>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</si>
  <si>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</si>
  <si>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</si>
  <si>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</si>
  <si>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</si>
  <si>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</si>
  <si>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</si>
  <si>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</si>
  <si>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</si>
  <si>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</si>
  <si>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</si>
  <si>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</si>
  <si>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</si>
  <si>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</si>
  <si>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</si>
  <si>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</si>
  <si>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</si>
  <si>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</si>
  <si>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</si>
  <si>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</si>
  <si>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</si>
  <si>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</si>
  <si>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</si>
  <si>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</si>
  <si>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</si>
  <si>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</si>
  <si>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</si>
  <si>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</si>
  <si>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</si>
  <si>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</si>
  <si>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</si>
  <si>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</si>
  <si>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</si>
  <si>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</si>
  <si>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</si>
  <si>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</si>
  <si>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</si>
  <si>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</si>
  <si>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</si>
  <si>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</si>
  <si>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</si>
  <si>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</si>
  <si>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</si>
  <si>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</si>
  <si>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</si>
  <si>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</si>
  <si>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</si>
  <si>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</si>
  <si>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</si>
  <si>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</si>
  <si>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</si>
  <si>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</si>
  <si>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</si>
  <si>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</si>
  <si>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</si>
  <si>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</si>
  <si>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</si>
  <si>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</si>
  <si>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</si>
  <si>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</si>
  <si>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</si>
  <si>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</si>
  <si>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</si>
  <si>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</si>
  <si>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</si>
  <si>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</si>
  <si>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</si>
  <si>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</si>
  <si>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</si>
  <si>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</si>
  <si>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</si>
  <si>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</si>
  <si>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</si>
  <si>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</si>
  <si>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</si>
  <si>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</si>
  <si>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</si>
  <si>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</si>
  <si>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</si>
  <si>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</si>
  <si>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</si>
  <si>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</si>
  <si>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</si>
  <si>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</si>
  <si>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</si>
  <si>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</si>
  <si>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</si>
  <si>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</si>
  <si>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</si>
  <si>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</si>
  <si>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</si>
  <si>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</si>
  <si>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</si>
  <si>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</si>
  <si>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</si>
  <si>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</si>
  <si>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</si>
  <si>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</si>
  <si>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</si>
  <si>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</si>
  <si>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</si>
  <si>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</si>
  <si>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</si>
  <si>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</si>
  <si>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</si>
  <si>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</si>
  <si>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</si>
  <si>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</si>
  <si>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</si>
  <si>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</si>
  <si>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</si>
  <si>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</si>
  <si>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</si>
  <si>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</si>
  <si>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</si>
  <si>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</si>
  <si>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</si>
  <si>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</si>
  <si>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</si>
  <si>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</si>
  <si>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</si>
  <si>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</si>
  <si>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</si>
  <si>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</si>
  <si>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</si>
  <si>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</si>
  <si>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</si>
  <si>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</si>
  <si>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</si>
  <si>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</si>
  <si>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</si>
  <si>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</si>
  <si>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</si>
  <si>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</si>
  <si>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</si>
  <si>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</si>
  <si>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</si>
  <si>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</si>
  <si>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</si>
  <si>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</si>
  <si>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</si>
  <si>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</si>
  <si>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</si>
  <si>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</si>
  <si>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</si>
  <si>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</si>
  <si>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</si>
  <si>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</si>
  <si>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</si>
  <si>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</si>
  <si>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</si>
  <si>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</si>
  <si>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</si>
  <si>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</si>
  <si>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</si>
  <si>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</si>
  <si>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</si>
  <si>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</si>
  <si>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</si>
  <si>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</si>
  <si>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</si>
  <si>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</si>
  <si>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</si>
  <si>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</si>
  <si>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</si>
  <si>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</si>
  <si>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</si>
  <si>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</si>
  <si>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</si>
  <si>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</si>
  <si>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</si>
  <si>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</si>
  <si>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</si>
  <si>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</si>
  <si>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</si>
  <si>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</si>
  <si>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</si>
  <si>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</si>
  <si>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</si>
  <si>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</si>
  <si>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</si>
  <si>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</si>
  <si>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</si>
  <si>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</si>
  <si>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</si>
  <si>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</si>
  <si>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</si>
  <si>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</si>
  <si>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</si>
  <si>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</si>
  <si>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</si>
  <si>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</si>
  <si>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</si>
  <si>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</si>
  <si>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</si>
  <si>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</si>
  <si>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</si>
  <si>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</si>
  <si>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</si>
  <si>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</si>
  <si>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</si>
  <si>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</si>
  <si>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</si>
  <si>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</si>
  <si>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</si>
  <si>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</si>
  <si>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</si>
  <si>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</si>
  <si>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</si>
  <si>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</si>
  <si>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</si>
  <si>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</si>
  <si>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</si>
  <si>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</si>
  <si>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</si>
  <si>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</si>
  <si>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</si>
  <si>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</si>
  <si>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</si>
  <si>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</si>
  <si>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</si>
  <si>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</si>
  <si>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</si>
  <si>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</si>
  <si>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</si>
  <si>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</si>
  <si>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</si>
  <si>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</si>
  <si>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</si>
  <si>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</si>
  <si>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</si>
  <si>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</si>
  <si>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</si>
  <si>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</si>
  <si>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</si>
  <si>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</si>
  <si>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</si>
  <si>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</si>
  <si>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</si>
  <si>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</si>
  <si>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</si>
  <si>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</si>
  <si>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</si>
  <si>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</si>
  <si>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</si>
  <si>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</si>
  <si>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</si>
  <si>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</si>
  <si>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</si>
  <si>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</si>
  <si>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</si>
  <si>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</si>
  <si>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</si>
  <si>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</si>
  <si>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</si>
  <si>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</si>
  <si>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</si>
  <si>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</si>
  <si>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</si>
  <si>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</si>
  <si>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</si>
  <si>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</si>
  <si>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</si>
  <si>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</si>
  <si>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</si>
  <si>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</si>
  <si>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</si>
  <si>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</si>
  <si>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</si>
  <si>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</si>
  <si>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</si>
  <si>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</si>
  <si>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</si>
  <si>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</si>
  <si>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</si>
  <si>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</si>
  <si>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</si>
  <si>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</si>
  <si>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</si>
  <si>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</si>
  <si>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</si>
  <si>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</si>
  <si>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</si>
  <si>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</si>
  <si>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</si>
  <si>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</si>
  <si>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</si>
  <si>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</si>
  <si>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</si>
  <si>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</si>
  <si>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</si>
  <si>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</si>
  <si>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</si>
  <si>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</si>
  <si>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</si>
  <si>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</si>
  <si>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</si>
  <si>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</si>
  <si>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</si>
  <si>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</si>
  <si>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</si>
  <si>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</si>
  <si>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</si>
  <si>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</si>
  <si>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</si>
  <si>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</si>
  <si>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</si>
  <si>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</si>
  <si>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</si>
  <si>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</si>
  <si>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</si>
  <si>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</si>
  <si>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</si>
  <si>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</si>
  <si>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</si>
  <si>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</si>
  <si>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</si>
  <si>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</si>
  <si>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</si>
  <si>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</si>
  <si>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</si>
  <si>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</si>
  <si>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</si>
  <si>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</si>
  <si>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</si>
  <si>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</si>
  <si>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</si>
  <si>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</si>
  <si>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</si>
  <si>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</si>
  <si>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</si>
  <si>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</si>
  <si>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</si>
  <si>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</si>
  <si>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</si>
  <si>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</si>
  <si>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</si>
  <si>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</si>
  <si>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</si>
  <si>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</si>
  <si>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</si>
  <si>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</si>
  <si>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</si>
  <si>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</si>
  <si>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</si>
  <si>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</si>
  <si>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</si>
  <si>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</si>
  <si>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</si>
  <si>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</si>
  <si>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</si>
  <si>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</si>
  <si>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</si>
  <si>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</si>
  <si>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</si>
  <si>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</si>
  <si>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</si>
  <si>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</si>
  <si>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</si>
  <si>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</si>
  <si>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</si>
  <si>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</si>
  <si>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</si>
  <si>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</si>
  <si>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</si>
  <si>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</si>
  <si>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</si>
  <si>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</si>
  <si>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</si>
  <si>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</si>
  <si>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</si>
  <si>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</si>
  <si>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</si>
  <si>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</si>
  <si>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</si>
  <si>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</si>
  <si>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</si>
  <si>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</si>
  <si>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</si>
  <si>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</si>
  <si>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</si>
  <si>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</si>
  <si>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</si>
  <si>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</si>
  <si>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</si>
  <si>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</si>
  <si>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</si>
  <si>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</si>
  <si>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</si>
  <si>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</si>
  <si>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</si>
  <si>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</si>
  <si>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</si>
  <si>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</si>
  <si>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</si>
  <si>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</si>
  <si>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</si>
  <si>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</si>
  <si>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</si>
  <si>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</si>
  <si>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</si>
  <si>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</si>
  <si>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</si>
  <si>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</si>
  <si>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</si>
  <si>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</si>
  <si>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</si>
  <si>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</si>
  <si>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</si>
  <si>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</si>
  <si>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</si>
  <si>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</si>
  <si>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</si>
  <si>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</si>
  <si>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</si>
  <si>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</si>
  <si>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</si>
  <si>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</si>
  <si>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</si>
  <si>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</si>
  <si>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</si>
  <si>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</si>
  <si>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</si>
  <si>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</si>
  <si>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</si>
  <si>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</si>
  <si>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</si>
  <si>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</si>
  <si>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</si>
  <si>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</si>
  <si>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</si>
  <si>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</si>
  <si>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</si>
  <si>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</si>
  <si>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</si>
  <si>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</si>
  <si>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</si>
  <si>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</si>
  <si>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</si>
  <si>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</si>
  <si>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</si>
  <si>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</si>
  <si>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</si>
  <si>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</si>
  <si>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</si>
  <si>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</si>
  <si>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</si>
  <si>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</si>
  <si>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</si>
  <si>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</si>
  <si>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</si>
  <si>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</si>
  <si>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</si>
  <si>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</si>
  <si>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</si>
  <si>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</si>
  <si>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</si>
  <si>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</si>
  <si>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</si>
  <si>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</si>
  <si>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</si>
  <si>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</si>
  <si>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</si>
  <si>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</si>
  <si>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</si>
  <si>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</si>
  <si>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</si>
  <si>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</si>
  <si>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</si>
  <si>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</si>
  <si>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</si>
  <si>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</si>
  <si>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</si>
  <si>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</si>
  <si>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</si>
  <si>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</si>
  <si>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</si>
  <si>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</si>
  <si>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</si>
  <si>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</si>
  <si>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</si>
  <si>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</si>
  <si>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</si>
  <si>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</si>
  <si>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</si>
  <si>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</si>
  <si>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</si>
  <si>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</si>
  <si>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</si>
  <si>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</si>
  <si>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</si>
  <si>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</si>
  <si>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</si>
  <si>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</si>
  <si>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</si>
  <si>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</si>
  <si>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</si>
  <si>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</si>
  <si>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</si>
  <si>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</si>
  <si>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</si>
  <si>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</si>
  <si>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</si>
  <si>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</si>
  <si>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</si>
  <si>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</si>
  <si>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</si>
  <si>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</si>
  <si>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</si>
  <si>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</si>
  <si>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</si>
  <si>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</si>
  <si>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</si>
  <si>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</si>
  <si>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</si>
  <si>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</si>
  <si>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</si>
  <si>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</si>
  <si>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</si>
  <si>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</si>
  <si>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</si>
  <si>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</si>
  <si>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</si>
  <si>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</si>
  <si>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</si>
  <si>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</si>
  <si>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</si>
  <si>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</si>
  <si>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</si>
  <si>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</si>
  <si>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</si>
  <si>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</si>
  <si>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</si>
  <si>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</si>
  <si>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</si>
  <si>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</si>
  <si>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</si>
  <si>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</si>
  <si>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</si>
  <si>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</si>
  <si>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</si>
  <si>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</si>
  <si>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</si>
  <si>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</si>
  <si>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</si>
  <si>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</si>
  <si>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</si>
  <si>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</si>
  <si>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</si>
  <si>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</si>
  <si>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</si>
  <si>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</si>
  <si>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</si>
  <si>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</si>
  <si>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</si>
  <si>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</si>
  <si>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</si>
  <si>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</si>
  <si>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</si>
  <si>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</si>
  <si>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</si>
  <si>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</si>
  <si>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</si>
  <si>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</si>
  <si>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</si>
  <si>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</si>
  <si>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</si>
  <si>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</si>
  <si>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</si>
  <si>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</si>
  <si>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</si>
  <si>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</si>
  <si>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</si>
  <si>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</si>
  <si>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</si>
  <si>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</si>
  <si>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</si>
  <si>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</si>
  <si>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</si>
  <si>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</si>
  <si>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</si>
  <si>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</si>
  <si>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</si>
  <si>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</si>
  <si>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</si>
  <si>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</si>
  <si>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</si>
  <si>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</si>
  <si>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</si>
  <si>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</si>
  <si>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</si>
  <si>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</si>
  <si>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</si>
  <si>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</si>
  <si>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</si>
  <si>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</si>
  <si>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</si>
  <si>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</si>
  <si>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</si>
  <si>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</si>
  <si>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</si>
  <si>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</si>
  <si>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</si>
  <si>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</si>
  <si>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</si>
  <si>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</si>
  <si>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</si>
  <si>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</si>
  <si>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</si>
  <si>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</si>
  <si>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</si>
  <si>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</si>
  <si>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</si>
  <si>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</si>
  <si>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</si>
  <si>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</si>
  <si>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</si>
  <si>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</si>
  <si>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</si>
  <si>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</si>
  <si>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</si>
  <si>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</si>
  <si>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</si>
  <si>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</si>
  <si>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</si>
  <si>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</si>
  <si>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</si>
  <si>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</si>
  <si>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</si>
  <si>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</si>
  <si>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</si>
  <si>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</si>
  <si>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</si>
  <si>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</si>
  <si>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</si>
  <si>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</si>
  <si>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</si>
  <si>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</si>
  <si>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</si>
  <si>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</si>
  <si>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</si>
  <si>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</si>
  <si>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</si>
  <si>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</si>
  <si>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</si>
  <si>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</si>
  <si>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</si>
  <si>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</si>
  <si>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</si>
  <si>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</si>
  <si>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</si>
  <si>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</si>
  <si>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</si>
  <si>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</si>
  <si>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</si>
  <si>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</si>
  <si>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</si>
  <si>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</si>
  <si>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</si>
  <si>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</si>
  <si>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</si>
  <si>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</si>
  <si>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</si>
  <si>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</si>
  <si>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</si>
  <si>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</si>
  <si>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</si>
  <si>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</si>
  <si>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</si>
  <si>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</si>
  <si>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</si>
  <si>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</si>
  <si>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</si>
  <si>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</si>
  <si>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</si>
  <si>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</si>
  <si>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</si>
  <si>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</si>
  <si>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</si>
  <si>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</si>
  <si>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</si>
  <si>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</si>
  <si>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</si>
  <si>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</si>
  <si>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</si>
  <si>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</si>
  <si>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</si>
  <si>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</si>
  <si>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</si>
  <si>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</si>
  <si>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</si>
  <si>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</si>
  <si>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</si>
  <si>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</si>
  <si>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</si>
  <si>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</si>
  <si>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</si>
  <si>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</si>
  <si>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</si>
  <si>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</si>
  <si>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</si>
  <si>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</si>
  <si>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</si>
  <si>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</si>
  <si>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</si>
  <si>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</si>
  <si>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</si>
  <si>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</si>
  <si>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</si>
  <si>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</si>
  <si>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</si>
  <si>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</si>
  <si>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</si>
  <si>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</si>
  <si>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</si>
  <si>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</si>
  <si>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</si>
  <si>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</si>
  <si>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</si>
  <si>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</si>
  <si>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</si>
  <si>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</si>
  <si>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</si>
  <si>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</si>
  <si>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</si>
  <si>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</si>
  <si>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</si>
  <si>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</si>
  <si>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</si>
  <si>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</si>
  <si>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</si>
  <si>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</si>
  <si>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</si>
  <si>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</si>
  <si>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</si>
  <si>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</si>
  <si>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</si>
  <si>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</si>
  <si>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</si>
  <si>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</si>
  <si>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</si>
  <si>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</si>
  <si>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</si>
  <si>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</si>
  <si>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</si>
  <si>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</si>
  <si>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</si>
  <si>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</si>
  <si>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</si>
  <si>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</si>
  <si>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</si>
  <si>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</si>
  <si>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</si>
  <si>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</si>
  <si>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</si>
  <si>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</si>
  <si>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</si>
  <si>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</si>
  <si>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</si>
  <si>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</si>
  <si>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</si>
  <si>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</si>
  <si>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</si>
  <si>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</si>
  <si>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</si>
  <si>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</si>
  <si>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</si>
  <si>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</si>
  <si>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</si>
  <si>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</si>
  <si>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</si>
  <si>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</si>
  <si>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</si>
  <si>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</si>
  <si>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</si>
  <si>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</si>
  <si>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</si>
  <si>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</si>
  <si>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</si>
  <si>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</si>
  <si>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</si>
  <si>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</si>
  <si>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</si>
  <si>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</si>
  <si>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</si>
  <si>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</si>
  <si>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</si>
  <si>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</si>
  <si>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</si>
  <si>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</si>
  <si>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</si>
  <si>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</si>
  <si>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</si>
  <si>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</si>
  <si>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</si>
  <si>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</si>
  <si>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</si>
  <si>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</si>
  <si>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</si>
  <si>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</si>
  <si>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</si>
  <si>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</si>
  <si>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</si>
  <si>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</si>
  <si>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</si>
  <si>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</si>
  <si>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</si>
  <si>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</si>
  <si>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</si>
  <si>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</si>
  <si>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</si>
  <si>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</si>
  <si>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</si>
  <si>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</si>
  <si>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</si>
  <si>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</si>
  <si>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</si>
  <si>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</si>
  <si>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</si>
  <si>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</si>
  <si>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</si>
  <si>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</si>
  <si>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</si>
  <si>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</si>
  <si>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</si>
  <si>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</si>
  <si>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</si>
  <si>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</si>
  <si>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</si>
  <si>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</si>
  <si>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</si>
  <si>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</si>
  <si>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</si>
  <si>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</si>
  <si>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</si>
  <si>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</si>
  <si>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</si>
  <si>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</si>
  <si>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</si>
  <si>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</si>
  <si>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</si>
  <si>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</si>
  <si>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</si>
  <si>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</si>
  <si>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</si>
  <si>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</si>
  <si>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</si>
  <si>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</si>
  <si>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</si>
  <si>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</si>
  <si>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</si>
  <si>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</si>
  <si>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</si>
  <si>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</si>
  <si>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</si>
  <si>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</si>
  <si>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</si>
  <si>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</si>
  <si>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</si>
  <si>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</si>
  <si>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</si>
  <si>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</si>
  <si>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</si>
  <si>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</si>
  <si>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</si>
  <si>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</si>
  <si>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</si>
  <si>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</si>
  <si>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</si>
  <si>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</si>
  <si>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</si>
  <si>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</si>
  <si>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</si>
  <si>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</si>
  <si>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</si>
  <si>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</si>
  <si>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</si>
  <si>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</si>
  <si>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</si>
  <si>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</si>
  <si>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</si>
  <si>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</si>
  <si>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</si>
  <si>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</si>
  <si>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</si>
  <si>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</si>
  <si>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</si>
  <si>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</si>
  <si>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</si>
  <si>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</si>
  <si>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</si>
  <si>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</si>
  <si>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</si>
  <si>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</si>
  <si>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</si>
  <si>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</si>
  <si>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</si>
  <si>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</si>
  <si>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</si>
  <si>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</si>
  <si>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</si>
  <si>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</si>
  <si>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</si>
  <si>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</si>
  <si>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</si>
  <si>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</si>
  <si>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</si>
  <si>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</si>
  <si>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</si>
  <si>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</si>
  <si>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</si>
  <si>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</si>
  <si>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</si>
  <si>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</si>
  <si>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</si>
  <si>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</si>
  <si>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</si>
  <si>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</si>
  <si>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</si>
  <si>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</si>
  <si>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</si>
  <si>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</si>
  <si>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</si>
  <si>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</si>
  <si>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</si>
  <si>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</si>
  <si>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</si>
  <si>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</si>
  <si>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</si>
  <si>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</si>
  <si>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</si>
  <si>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</si>
  <si>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</si>
  <si>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</si>
  <si>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</si>
  <si>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</si>
  <si>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</si>
  <si>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</si>
  <si>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</si>
  <si>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</si>
  <si>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</si>
  <si>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</si>
  <si>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</si>
  <si>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</si>
  <si>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</si>
  <si>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</si>
  <si>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</si>
  <si>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</si>
  <si>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</si>
  <si>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</si>
  <si>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</si>
  <si>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</si>
  <si>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</si>
  <si>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</si>
  <si>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</si>
  <si>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</si>
  <si>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</si>
  <si>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</si>
  <si>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</si>
  <si>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</si>
  <si>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</si>
  <si>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</si>
  <si>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</si>
  <si>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</si>
  <si>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</si>
  <si>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</si>
  <si>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</si>
  <si>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</si>
  <si>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</si>
  <si>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</si>
  <si>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</si>
  <si>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</si>
  <si>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</si>
  <si>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</si>
  <si>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</si>
  <si>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</si>
  <si>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</si>
  <si>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</si>
  <si>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</si>
  <si>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</si>
  <si>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</si>
  <si>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</si>
  <si>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</si>
  <si>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</si>
  <si>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</si>
  <si>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</si>
  <si>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</si>
  <si>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</si>
  <si>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</si>
  <si>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</si>
  <si>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</si>
  <si>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</si>
  <si>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</si>
  <si>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</si>
  <si>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</si>
  <si>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</si>
  <si>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</si>
  <si>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</si>
  <si>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</si>
  <si>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</si>
  <si>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</si>
  <si>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</si>
  <si>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</si>
  <si>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</si>
  <si>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</si>
  <si>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</si>
  <si>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</si>
  <si>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</si>
  <si>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</si>
  <si>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</si>
  <si>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</si>
  <si>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</si>
  <si>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</si>
  <si>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</si>
  <si>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</si>
  <si>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</si>
  <si>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</si>
  <si>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</si>
  <si>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</si>
  <si>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</si>
  <si>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</si>
  <si>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</si>
  <si>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</si>
  <si>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</si>
  <si>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</si>
  <si>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</si>
  <si>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</si>
  <si>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</si>
  <si>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</si>
  <si>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</si>
  <si>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</si>
  <si>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</si>
  <si>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</si>
  <si>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</si>
  <si>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</si>
  <si>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</si>
  <si>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</si>
  <si>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</si>
  <si>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</si>
  <si>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</si>
  <si>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</si>
  <si>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</si>
  <si>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</si>
  <si>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</si>
  <si>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</si>
  <si>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</si>
  <si>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</si>
  <si>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</si>
  <si>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</si>
  <si>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</si>
  <si>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</si>
  <si>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</si>
  <si>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</si>
  <si>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</si>
  <si>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</si>
  <si>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</si>
  <si>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</si>
  <si>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</si>
  <si>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</si>
  <si>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</si>
  <si>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</si>
  <si>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</si>
  <si>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</si>
  <si>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</si>
  <si>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</si>
  <si>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</si>
  <si>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</si>
  <si>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</si>
  <si>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</si>
  <si>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</si>
  <si>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</si>
  <si>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</si>
  <si>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</si>
  <si>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</si>
  <si>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</si>
  <si>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</si>
  <si>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</si>
  <si>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</si>
  <si>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</si>
  <si>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</si>
  <si>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</si>
  <si>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</si>
  <si>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</si>
  <si>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</si>
  <si>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</si>
  <si>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</si>
  <si>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</si>
  <si>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</si>
  <si>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</si>
  <si>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</si>
  <si>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</si>
  <si>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</si>
  <si>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</si>
  <si>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</si>
  <si>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</si>
  <si>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</si>
  <si>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</si>
  <si>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</si>
  <si>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</si>
  <si>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</si>
  <si>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</si>
  <si>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</si>
  <si>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</si>
  <si>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</si>
  <si>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</si>
  <si>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</si>
  <si>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</si>
  <si>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</si>
  <si>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</si>
  <si>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</si>
  <si>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</si>
  <si>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</si>
  <si>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</si>
  <si>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</si>
  <si>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</si>
  <si>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</si>
  <si>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</si>
  <si>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</si>
  <si>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</si>
  <si>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</si>
  <si>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</si>
  <si>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</si>
  <si>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</si>
  <si>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</si>
  <si>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</si>
  <si>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</si>
  <si>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</si>
  <si>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</si>
  <si>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</si>
  <si>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</si>
  <si>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</si>
  <si>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</si>
  <si>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</si>
  <si>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</si>
  <si>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</si>
  <si>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</si>
  <si>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</si>
  <si>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</si>
  <si>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</si>
  <si>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</si>
  <si>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</si>
  <si>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</si>
  <si>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</si>
  <si>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</si>
  <si>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</si>
  <si>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</si>
  <si>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</si>
  <si>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</si>
  <si>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</si>
  <si>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</si>
  <si>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</si>
  <si>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</si>
  <si>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</si>
  <si>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</si>
  <si>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</si>
  <si>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</si>
  <si>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</si>
  <si>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</si>
  <si>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</si>
  <si>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</si>
  <si>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</si>
  <si>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</si>
  <si>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</si>
  <si>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</si>
  <si>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</si>
  <si>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</si>
  <si>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</si>
  <si>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</si>
  <si>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</si>
  <si>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</si>
  <si>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</si>
  <si>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</si>
  <si>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</si>
  <si>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</si>
  <si>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</si>
  <si>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</si>
  <si>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</si>
  <si>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</si>
  <si>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</si>
  <si>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</si>
  <si>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</si>
  <si>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</si>
  <si>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</si>
  <si>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</si>
  <si>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</si>
  <si>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</si>
  <si>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</si>
  <si>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</si>
  <si>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</si>
  <si>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</si>
  <si>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</si>
  <si>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</si>
  <si>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</si>
  <si>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</si>
  <si>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</si>
  <si>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</si>
  <si>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</si>
  <si>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</si>
  <si>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</si>
  <si>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</si>
  <si>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</si>
  <si>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</si>
  <si>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</si>
  <si>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</si>
  <si>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</si>
  <si>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</si>
  <si>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</si>
  <si>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</si>
  <si>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</si>
  <si>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</si>
  <si>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</si>
  <si>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</si>
  <si>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</si>
  <si>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</si>
  <si>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</si>
  <si>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</si>
  <si>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</si>
  <si>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</si>
  <si>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</si>
  <si>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</si>
  <si>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</si>
  <si>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</si>
  <si>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</si>
  <si>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</si>
  <si>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</si>
  <si>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</si>
  <si>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</si>
  <si>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</si>
  <si>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</si>
  <si>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</si>
  <si>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</si>
  <si>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</si>
  <si>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</si>
  <si>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</si>
  <si>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</si>
  <si>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</si>
  <si>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</si>
  <si>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</si>
  <si>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</si>
  <si>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</si>
  <si>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</si>
  <si>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</si>
  <si>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</si>
  <si>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</si>
  <si>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</si>
  <si>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</si>
  <si>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</si>
  <si>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</si>
  <si>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</si>
  <si>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</si>
  <si>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</si>
  <si>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</si>
  <si>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</si>
  <si>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</si>
  <si>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</si>
  <si>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</si>
  <si>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</si>
  <si>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</si>
  <si>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</si>
  <si>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</si>
  <si>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</si>
  <si>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</si>
  <si>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</si>
  <si>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</si>
  <si>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</si>
  <si>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</si>
  <si>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</si>
  <si>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</si>
  <si>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</si>
  <si>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</si>
  <si>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</si>
  <si>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</si>
  <si>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</si>
  <si>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</si>
  <si>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</si>
  <si>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</si>
  <si>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</si>
  <si>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</si>
  <si>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</si>
  <si>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</si>
  <si>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</si>
  <si>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</si>
  <si>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</si>
  <si>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</si>
  <si>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</si>
  <si>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</si>
  <si>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</si>
  <si>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</si>
  <si>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</si>
  <si>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</si>
  <si>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</si>
  <si>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</si>
  <si>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</si>
  <si>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</si>
  <si>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</si>
  <si>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</si>
  <si>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</si>
  <si>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</si>
  <si>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</si>
  <si>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</si>
  <si>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</si>
  <si>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</si>
  <si>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</si>
  <si>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</si>
  <si>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</si>
  <si>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</si>
  <si>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</si>
  <si>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</si>
  <si>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</si>
  <si>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</si>
  <si>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</si>
  <si>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</si>
  <si>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</si>
  <si>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</si>
  <si>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</si>
  <si>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</si>
  <si>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</si>
  <si>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</si>
  <si>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</si>
  <si>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</si>
  <si>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</si>
  <si>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</si>
  <si>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</si>
  <si>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</si>
  <si>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</si>
  <si>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</si>
  <si>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</si>
  <si>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</si>
  <si>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</si>
  <si>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</si>
  <si>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</si>
  <si>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</si>
  <si>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</si>
  <si>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</si>
  <si>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</si>
  <si>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</si>
  <si>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</si>
  <si>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</si>
  <si>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</si>
  <si>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</si>
  <si>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</si>
  <si>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</si>
  <si>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</si>
  <si>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</si>
  <si>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</si>
  <si>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</si>
  <si>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</si>
  <si>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</si>
  <si>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</si>
  <si>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</si>
  <si>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</si>
  <si>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</si>
  <si>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</si>
  <si>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</si>
  <si>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</si>
  <si>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</si>
  <si>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</si>
  <si>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</si>
  <si>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</si>
  <si>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</si>
  <si>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</si>
  <si>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</si>
  <si>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</si>
  <si>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</si>
  <si>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</si>
  <si>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</si>
  <si>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</si>
  <si>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</si>
  <si>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</si>
  <si>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</si>
  <si>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</si>
  <si>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</si>
  <si>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</si>
  <si>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</si>
  <si>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</si>
  <si>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</si>
  <si>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</si>
  <si>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</si>
  <si>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</si>
  <si>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</si>
  <si>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</si>
  <si>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</si>
  <si>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</si>
  <si>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</si>
  <si>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</si>
  <si>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</si>
  <si>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</si>
  <si>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</si>
  <si>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</si>
  <si>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</si>
  <si>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</si>
  <si>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</si>
  <si>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</si>
  <si>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</si>
  <si>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</si>
  <si>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</si>
  <si>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</si>
  <si>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</si>
  <si>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</si>
  <si>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</si>
  <si>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</si>
  <si>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</si>
  <si>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</si>
  <si>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</si>
  <si>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</si>
  <si>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</si>
  <si>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</si>
  <si>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</si>
  <si>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</si>
  <si>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</si>
  <si>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</si>
  <si>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</si>
  <si>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</si>
  <si>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</si>
  <si>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</si>
  <si>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</si>
  <si>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</si>
  <si>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</si>
  <si>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</si>
  <si>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</si>
  <si>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</si>
  <si>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</si>
  <si>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</si>
  <si>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</si>
  <si>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</si>
  <si>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</si>
  <si>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</si>
  <si>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</si>
  <si>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</si>
  <si>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</si>
  <si>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</si>
  <si>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</si>
  <si>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</si>
  <si>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</si>
  <si>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</si>
  <si>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</si>
  <si>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</si>
  <si>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</si>
  <si>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</si>
  <si>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</si>
  <si>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</si>
  <si>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</si>
  <si>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</si>
  <si>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</si>
  <si>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</si>
  <si>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</si>
  <si>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</si>
  <si>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</si>
  <si>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</si>
  <si>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</si>
  <si>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</si>
  <si>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</si>
  <si>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</si>
  <si>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</si>
  <si>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</si>
  <si>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</si>
  <si>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</si>
  <si>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</si>
  <si>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</si>
  <si>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</si>
  <si>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</si>
  <si>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</si>
  <si>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</si>
  <si>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</si>
  <si>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</si>
  <si>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</si>
  <si>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</si>
  <si>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</si>
  <si>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</si>
  <si>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</si>
  <si>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</si>
  <si>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</si>
  <si>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</si>
  <si>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</si>
  <si>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</si>
  <si>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</si>
  <si>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</si>
  <si>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</si>
  <si>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</si>
  <si>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</si>
  <si>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</si>
  <si>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</si>
  <si>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</si>
  <si>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</si>
  <si>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</si>
  <si>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</si>
  <si>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</si>
  <si>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</si>
  <si>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</si>
  <si>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</si>
  <si>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</si>
  <si>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</si>
  <si>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</si>
  <si>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</si>
  <si>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</si>
  <si>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</si>
  <si>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</si>
  <si>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</si>
  <si>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</si>
  <si>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</si>
  <si>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</si>
  <si>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</si>
  <si>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</si>
  <si>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</si>
  <si>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</si>
  <si>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</si>
  <si>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</si>
  <si>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</si>
  <si>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</si>
  <si>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</si>
  <si>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</si>
  <si>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</si>
  <si>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</si>
  <si>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</si>
  <si>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</si>
  <si>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</si>
  <si>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</si>
  <si>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</si>
  <si>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</si>
  <si>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</si>
  <si>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</si>
  <si>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</si>
  <si>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</si>
  <si>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</si>
  <si>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</si>
  <si>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</si>
  <si>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</si>
  <si>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</si>
  <si>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</si>
  <si>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</si>
  <si>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</si>
  <si>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</si>
  <si>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</si>
  <si>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</si>
  <si>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</si>
  <si>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</si>
  <si>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</si>
  <si>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</si>
  <si>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</si>
  <si>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</si>
  <si>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</si>
  <si>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</si>
  <si>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</si>
  <si>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</si>
  <si>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</si>
  <si>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</si>
  <si>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</si>
  <si>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</si>
  <si>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</si>
  <si>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</si>
  <si>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</si>
  <si>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</si>
  <si>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</si>
  <si>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</si>
  <si>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</si>
  <si>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</si>
  <si>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</si>
  <si>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</si>
  <si>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</si>
  <si>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</si>
  <si>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</si>
  <si>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</si>
  <si>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</si>
  <si>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</si>
  <si>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</si>
  <si>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</si>
  <si>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</si>
  <si>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</si>
  <si>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</si>
  <si>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</si>
  <si>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</si>
  <si>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</si>
  <si>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</si>
  <si>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</si>
  <si>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</si>
  <si>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</si>
  <si>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</si>
  <si>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</si>
  <si>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</si>
  <si>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</si>
  <si>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</si>
  <si>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</si>
  <si>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</si>
  <si>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</si>
  <si>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</si>
  <si>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</si>
  <si>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</si>
  <si>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</si>
  <si>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</si>
  <si>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</si>
  <si>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</si>
  <si>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</si>
  <si>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</si>
  <si>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</si>
  <si>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</si>
  <si>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</si>
  <si>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</si>
  <si>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</si>
  <si>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</si>
  <si>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</si>
  <si>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</si>
  <si>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</si>
  <si>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</si>
  <si>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</si>
  <si>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</si>
  <si>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</si>
  <si>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</si>
  <si>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</si>
  <si>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</si>
  <si>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</si>
  <si>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</si>
  <si>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</si>
  <si>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</si>
  <si>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</si>
  <si>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</si>
  <si>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</si>
  <si>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</si>
  <si>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</si>
  <si>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</si>
  <si>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</si>
  <si>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</si>
  <si>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</si>
  <si>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</si>
  <si>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</si>
  <si>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</si>
  <si>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</si>
  <si>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</si>
  <si>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</si>
  <si>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</si>
  <si>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</si>
  <si>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</si>
  <si>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</si>
  <si>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</si>
  <si>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</si>
  <si>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</si>
  <si>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</si>
  <si>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</si>
  <si>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</si>
  <si>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</si>
  <si>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</si>
  <si>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</si>
  <si>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</si>
  <si>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</si>
  <si>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</si>
  <si>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</si>
  <si>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</si>
  <si>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</si>
  <si>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</si>
  <si>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</si>
  <si>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</si>
  <si>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</si>
  <si>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</si>
  <si>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</si>
  <si>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</si>
  <si>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</si>
  <si>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</si>
  <si>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</si>
  <si>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</si>
  <si>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</si>
  <si>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</si>
  <si>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</si>
  <si>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</si>
  <si>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</si>
  <si>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</si>
  <si>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</si>
  <si>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</si>
  <si>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</si>
  <si>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</si>
  <si>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</si>
  <si>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</si>
  <si>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</si>
  <si>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</si>
  <si>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</si>
  <si>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</si>
  <si>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</si>
  <si>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</si>
  <si>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</si>
  <si>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</si>
  <si>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</si>
  <si>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</si>
  <si>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</si>
  <si>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</si>
  <si>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</si>
  <si>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</si>
  <si>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</si>
  <si>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</si>
  <si>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</si>
  <si>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</si>
  <si>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</si>
  <si>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</si>
  <si>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</si>
  <si>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</si>
  <si>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</si>
  <si>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</si>
  <si>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</si>
  <si>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</si>
  <si>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</si>
  <si>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</si>
  <si>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</si>
  <si>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</si>
  <si>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</si>
  <si>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</si>
  <si>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</si>
  <si>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</si>
  <si>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</si>
  <si>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</si>
  <si>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</si>
  <si>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</si>
  <si>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</si>
  <si>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</si>
  <si>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</si>
  <si>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</si>
  <si>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</si>
  <si>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</si>
  <si>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</si>
  <si>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</si>
  <si>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</si>
  <si>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</si>
  <si>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</si>
  <si>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</si>
  <si>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</si>
  <si>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</si>
  <si>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</si>
  <si>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</si>
  <si>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</si>
  <si>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</si>
  <si>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</si>
  <si>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</si>
  <si>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</si>
  <si>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</si>
  <si>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</si>
  <si>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</si>
  <si>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</si>
  <si>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</si>
  <si>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</si>
  <si>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</si>
  <si>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</si>
  <si>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</si>
  <si>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</si>
  <si>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</si>
  <si>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</si>
  <si>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</si>
  <si>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</si>
  <si>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</si>
  <si>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</si>
  <si>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</si>
  <si>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</si>
  <si>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</si>
  <si>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</si>
  <si>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</si>
  <si>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</si>
  <si>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</si>
  <si>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</si>
  <si>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</si>
  <si>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</si>
  <si>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</si>
  <si>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</si>
  <si>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</si>
  <si>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</si>
  <si>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</si>
  <si>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</si>
  <si>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</si>
  <si>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</si>
  <si>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</si>
  <si>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</si>
  <si>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</si>
  <si>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</si>
  <si>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</si>
  <si>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</si>
  <si>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</si>
  <si>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</si>
  <si>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</si>
  <si>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</si>
  <si>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</si>
  <si>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</si>
  <si>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</si>
  <si>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</si>
  <si>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</si>
  <si>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</si>
  <si>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</si>
  <si>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</si>
  <si>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</si>
  <si>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</si>
  <si>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</si>
  <si>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</si>
  <si>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</si>
  <si>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</si>
  <si>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</si>
  <si>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</si>
  <si>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</si>
  <si>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</si>
  <si>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</si>
  <si>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</si>
  <si>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</si>
  <si>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</si>
  <si>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</si>
  <si>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</si>
  <si>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</si>
  <si>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</si>
  <si>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</si>
  <si>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</si>
  <si>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</si>
  <si>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</si>
  <si>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</si>
  <si>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</si>
  <si>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</si>
  <si>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</si>
  <si>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</si>
  <si>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</si>
  <si>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</si>
  <si>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</si>
  <si>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</si>
  <si>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</si>
  <si>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</si>
  <si>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</si>
  <si>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</si>
  <si>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</si>
  <si>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</si>
  <si>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</si>
  <si>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</si>
  <si>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</si>
  <si>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</si>
  <si>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</si>
  <si>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</si>
  <si>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</si>
  <si>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</si>
  <si>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</si>
  <si>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</si>
  <si>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</si>
  <si>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</si>
  <si>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</si>
  <si>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</si>
  <si>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</si>
  <si>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</si>
  <si>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</si>
  <si>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</si>
  <si>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</si>
  <si>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</si>
  <si>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</si>
  <si>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</si>
  <si>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</si>
  <si>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</si>
  <si>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</si>
  <si>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</si>
  <si>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</si>
  <si>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</si>
  <si>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</si>
  <si>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</si>
  <si>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</si>
  <si>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</si>
  <si>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</si>
  <si>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</si>
  <si>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</si>
  <si>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</si>
  <si>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</si>
  <si>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</si>
  <si>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</si>
  <si>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</si>
  <si>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</si>
  <si>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</si>
  <si>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</si>
  <si>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</si>
  <si>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</si>
  <si>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</si>
  <si>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</si>
  <si>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</si>
  <si>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</si>
  <si>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</si>
  <si>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</si>
  <si>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</si>
  <si>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</si>
  <si>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</si>
  <si>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</si>
  <si>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</si>
  <si>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</si>
  <si>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</si>
  <si>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</si>
  <si>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</si>
  <si>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</si>
  <si>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</si>
  <si>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</si>
  <si>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</si>
  <si>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</si>
  <si>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</si>
  <si>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</si>
  <si>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</si>
  <si>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</si>
  <si>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</si>
  <si>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</si>
  <si>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</si>
  <si>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</si>
  <si>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</si>
  <si>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</si>
  <si>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</si>
  <si>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</si>
  <si>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</si>
  <si>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</si>
  <si>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</si>
  <si>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</si>
  <si>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</si>
  <si>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</si>
  <si>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</si>
  <si>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</si>
  <si>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</si>
  <si>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</si>
  <si>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</si>
  <si>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</si>
  <si>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</si>
  <si>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</si>
  <si>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</si>
  <si>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</si>
  <si>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</si>
  <si>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</si>
  <si>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</si>
  <si>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</si>
  <si>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</si>
  <si>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</si>
  <si>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</si>
  <si>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</si>
  <si>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</si>
  <si>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</si>
  <si>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</si>
  <si>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</si>
  <si>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</si>
  <si>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</si>
  <si>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</si>
  <si>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</si>
  <si>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</si>
  <si>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</si>
  <si>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</si>
  <si>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</si>
  <si>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</si>
  <si>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</si>
  <si>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</si>
  <si>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</si>
  <si>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</si>
  <si>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</si>
  <si>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</si>
  <si>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</si>
  <si>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</si>
  <si>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</si>
  <si>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</si>
  <si>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</si>
  <si>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</si>
  <si>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</si>
  <si>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</si>
  <si>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</si>
  <si>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</si>
  <si>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</si>
  <si>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</si>
  <si>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</si>
  <si>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</si>
  <si>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</si>
  <si>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</si>
  <si>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</si>
  <si>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</si>
  <si>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</si>
  <si>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</si>
  <si>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</si>
  <si>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</si>
  <si>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</si>
  <si>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</si>
  <si>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</si>
  <si>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</si>
  <si>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</si>
  <si>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</si>
  <si>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</si>
  <si>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</si>
  <si>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</si>
  <si>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</si>
  <si>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</si>
  <si>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</si>
  <si>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</si>
  <si>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</si>
  <si>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</si>
  <si>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</si>
  <si>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</si>
  <si>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</si>
  <si>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</si>
  <si>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</si>
  <si>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</si>
  <si>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</si>
  <si>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</si>
  <si>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</si>
  <si>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</si>
  <si>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</si>
  <si>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</si>
  <si>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</si>
  <si>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</si>
  <si>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</si>
  <si>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</si>
  <si>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</si>
  <si>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</si>
  <si>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</si>
  <si>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</si>
  <si>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</si>
  <si>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</si>
  <si>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</si>
  <si>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</si>
  <si>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</si>
  <si>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</si>
  <si>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</si>
  <si>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</si>
  <si>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</si>
  <si>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</si>
  <si>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</si>
  <si>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</si>
  <si>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</si>
  <si>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</si>
  <si>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</si>
  <si>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</si>
  <si>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</si>
  <si>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</si>
  <si>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</si>
  <si>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</si>
  <si>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</si>
  <si>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</si>
  <si>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</si>
  <si>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</si>
  <si>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</si>
  <si>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</si>
  <si>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</si>
  <si>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</si>
  <si>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</si>
  <si>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</si>
  <si>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</si>
  <si>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</si>
  <si>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</si>
  <si>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</si>
  <si>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</si>
  <si>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</si>
  <si>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</si>
  <si>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</si>
  <si>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</si>
  <si>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</si>
  <si>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</si>
  <si>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</si>
  <si>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</si>
  <si>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</si>
  <si>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</si>
  <si>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</si>
  <si>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</si>
  <si>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</si>
  <si>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</si>
  <si>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</si>
  <si>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</si>
  <si>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</si>
  <si>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</si>
  <si>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</si>
  <si>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</si>
  <si>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</si>
  <si>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</si>
  <si>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</si>
  <si>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</si>
  <si>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</si>
  <si>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</si>
  <si>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</si>
  <si>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</si>
  <si>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</si>
  <si>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</si>
  <si>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</si>
  <si>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</si>
  <si>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</si>
  <si>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</si>
  <si>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</si>
  <si>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</si>
  <si>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</si>
  <si>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</si>
  <si>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</si>
  <si>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</si>
  <si>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</si>
  <si>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</si>
  <si>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</si>
  <si>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</si>
  <si>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</si>
  <si>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</si>
  <si>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</si>
  <si>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</si>
  <si>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</si>
  <si>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</si>
  <si>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</si>
  <si>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</si>
  <si>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</si>
  <si>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</si>
  <si>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</si>
  <si>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</si>
  <si>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</si>
  <si>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</si>
  <si>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</si>
  <si>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</si>
  <si>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</si>
  <si>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</si>
  <si>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</si>
  <si>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</si>
  <si>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</si>
  <si>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</si>
  <si>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</si>
  <si>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</si>
  <si>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</si>
  <si>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</si>
  <si>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</si>
  <si>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</si>
  <si>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</si>
  <si>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</si>
  <si>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</si>
  <si>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</si>
  <si>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</si>
  <si>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</si>
  <si>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</si>
  <si>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</si>
  <si>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</si>
  <si>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</si>
  <si>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</si>
  <si>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</si>
  <si>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</si>
  <si>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</si>
  <si>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</si>
  <si>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</si>
  <si>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</si>
  <si>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</si>
  <si>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</si>
  <si>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</si>
  <si>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</si>
  <si>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</si>
  <si>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</si>
  <si>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</si>
  <si>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</si>
  <si>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</si>
  <si>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</si>
  <si>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</si>
  <si>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</si>
  <si>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</si>
  <si>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</si>
  <si>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</si>
  <si>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</si>
  <si>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</si>
  <si>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</si>
  <si>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</si>
  <si>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</si>
  <si>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</si>
  <si>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</si>
  <si>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</si>
  <si>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</si>
  <si>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</si>
  <si>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</si>
  <si>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</si>
  <si>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</si>
  <si>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</si>
  <si>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</si>
  <si>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</si>
  <si>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</si>
  <si>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</si>
  <si>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</si>
  <si>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</si>
  <si>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</si>
  <si>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</si>
  <si>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</si>
  <si>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</si>
  <si>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</si>
  <si>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</si>
  <si>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</si>
  <si>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</si>
  <si>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</si>
  <si>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</si>
  <si>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</si>
  <si>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</si>
  <si>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</si>
  <si>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</si>
  <si>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</si>
  <si>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</si>
  <si>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</si>
  <si>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</si>
  <si>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</si>
  <si>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</si>
  <si>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</si>
  <si>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</si>
  <si>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</si>
  <si>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</si>
  <si>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</si>
  <si>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</si>
  <si>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</si>
  <si>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</si>
  <si>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</si>
  <si>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</si>
  <si>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</si>
  <si>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</si>
  <si>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</si>
  <si>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</si>
  <si>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</si>
  <si>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</si>
  <si>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</si>
  <si>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</si>
  <si>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</si>
  <si>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</si>
  <si>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</si>
  <si>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</si>
  <si>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</si>
  <si>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</si>
  <si>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</si>
  <si>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</si>
  <si>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</si>
  <si>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</si>
  <si>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</si>
  <si>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</si>
  <si>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</si>
  <si>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</si>
  <si>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</si>
  <si>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</si>
  <si>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</si>
  <si>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</si>
  <si>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</si>
  <si>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</si>
  <si>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</si>
  <si>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</si>
  <si>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</si>
  <si>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</si>
  <si>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</si>
  <si>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</si>
  <si>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</si>
  <si>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</si>
  <si>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</si>
  <si>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</si>
  <si>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</si>
  <si>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</si>
  <si>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</si>
  <si>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</si>
  <si>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</si>
  <si>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</si>
  <si>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</si>
  <si>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</si>
  <si>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</si>
  <si>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</si>
  <si>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</si>
  <si>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</si>
  <si>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</si>
  <si>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</si>
  <si>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</si>
  <si>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</si>
  <si>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</si>
  <si>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</si>
  <si>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</si>
  <si>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</si>
  <si>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</si>
  <si>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</si>
  <si>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</si>
  <si>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</si>
  <si>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</si>
  <si>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</si>
  <si>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</si>
  <si>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</si>
  <si>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</si>
  <si>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</si>
  <si>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</si>
  <si>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</si>
  <si>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</si>
  <si>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</si>
  <si>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</si>
  <si>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</si>
  <si>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</si>
  <si>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</si>
  <si>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</si>
  <si>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</si>
  <si>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</si>
  <si>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</si>
  <si>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</si>
  <si>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</si>
  <si>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</si>
  <si>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</si>
  <si>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</si>
  <si>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</si>
  <si>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</si>
  <si>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</si>
  <si>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</si>
  <si>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</si>
  <si>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</si>
  <si>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</si>
  <si>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</si>
  <si>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</si>
  <si>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</si>
  <si>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</si>
  <si>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</si>
  <si>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</si>
  <si>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</si>
  <si>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</si>
  <si>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</si>
  <si>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</si>
  <si>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</si>
  <si>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</si>
  <si>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</si>
  <si>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</si>
  <si>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</si>
  <si>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</si>
  <si>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</si>
  <si>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</si>
  <si>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</si>
  <si>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</si>
  <si>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</si>
  <si>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</si>
  <si>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</si>
  <si>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</si>
  <si>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</si>
  <si>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</si>
  <si>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</si>
  <si>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</si>
  <si>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</si>
  <si>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</si>
  <si>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</si>
  <si>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</si>
  <si>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</si>
  <si>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</si>
  <si>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</si>
  <si>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</si>
  <si>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</si>
  <si>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</si>
  <si>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</si>
  <si>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</si>
  <si>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</si>
  <si>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</si>
  <si>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</si>
  <si>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</si>
  <si>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</si>
  <si>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</si>
  <si>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</si>
  <si>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</si>
  <si>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</si>
  <si>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</si>
  <si>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</si>
  <si>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</si>
  <si>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</si>
  <si>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</si>
  <si>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</si>
  <si>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</si>
  <si>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</si>
  <si>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</si>
  <si>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</si>
  <si>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</si>
  <si>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</si>
  <si>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</si>
  <si>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</si>
  <si>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</si>
  <si>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</si>
  <si>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</si>
  <si>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</si>
  <si>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</si>
  <si>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</si>
  <si>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</si>
  <si>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</si>
  <si>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</si>
  <si>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</si>
  <si>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</si>
  <si>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</si>
  <si>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</si>
  <si>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</si>
  <si>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</si>
  <si>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</si>
  <si>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</si>
  <si>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</si>
  <si>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</si>
  <si>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</si>
  <si>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</si>
  <si>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</si>
  <si>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</si>
  <si>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</si>
  <si>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</si>
  <si>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</si>
  <si>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</si>
  <si>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</si>
  <si>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</si>
  <si>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</si>
  <si>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</si>
  <si>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</si>
  <si>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</si>
  <si>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</si>
  <si>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</si>
  <si>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</si>
  <si>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</si>
  <si>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</si>
  <si>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</si>
  <si>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</si>
  <si>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</si>
  <si>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</si>
  <si>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</si>
  <si>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</si>
  <si>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</si>
  <si>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</si>
  <si>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</si>
  <si>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</si>
  <si>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</si>
  <si>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</si>
  <si>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</si>
  <si>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</si>
  <si>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</si>
  <si>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</si>
  <si>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</si>
  <si>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</si>
  <si>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</si>
  <si>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</si>
  <si>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</si>
  <si>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</si>
  <si>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</si>
  <si>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</si>
  <si>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</si>
  <si>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</si>
  <si>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</si>
  <si>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</si>
  <si>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</si>
  <si>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</si>
  <si>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</si>
  <si>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</si>
  <si>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</si>
  <si>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</si>
  <si>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</si>
  <si>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</si>
  <si>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</si>
  <si>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</si>
  <si>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</si>
  <si>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</si>
  <si>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</si>
  <si>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</si>
  <si>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</si>
  <si>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</si>
  <si>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</si>
  <si>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</si>
  <si>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</si>
  <si>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</si>
  <si>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</si>
  <si>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</si>
  <si>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</si>
  <si>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</si>
  <si>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</si>
  <si>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</si>
  <si>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</si>
  <si>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</si>
  <si>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</si>
  <si>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</si>
  <si>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</si>
  <si>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</si>
  <si>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</si>
  <si>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</si>
  <si>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</si>
  <si>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</si>
  <si>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</si>
  <si>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</si>
  <si>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</si>
  <si>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</si>
  <si>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</si>
  <si>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</si>
  <si>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</si>
  <si>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</si>
  <si>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</si>
  <si>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</si>
  <si>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</si>
  <si>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</si>
  <si>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</si>
  <si>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</si>
  <si>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</si>
  <si>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</si>
  <si>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</si>
  <si>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</si>
  <si>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</si>
  <si>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</si>
  <si>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</si>
  <si>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</si>
  <si>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</si>
  <si>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</si>
  <si>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</si>
  <si>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</si>
  <si>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</si>
  <si>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</si>
  <si>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</si>
  <si>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</si>
  <si>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</si>
  <si>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</si>
  <si>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</si>
  <si>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</si>
  <si>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</si>
  <si>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</si>
  <si>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</si>
  <si>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</si>
  <si>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</si>
  <si>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</si>
  <si>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</si>
  <si>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</si>
  <si>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</si>
  <si>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</si>
  <si>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</si>
  <si>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</si>
  <si>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</si>
  <si>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</si>
  <si>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</si>
  <si>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</si>
  <si>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</si>
  <si>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</si>
  <si>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</si>
  <si>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</si>
  <si>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</si>
  <si>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</si>
  <si>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</si>
  <si>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</si>
  <si>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</si>
  <si>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</si>
  <si>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</si>
  <si>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</si>
  <si>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</si>
  <si>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</si>
  <si>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</si>
  <si>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</si>
  <si>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</si>
  <si>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</si>
  <si>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</si>
  <si>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</si>
  <si>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</si>
  <si>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</si>
  <si>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</si>
  <si>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</si>
  <si>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</si>
  <si>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</si>
  <si>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</si>
  <si>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</si>
  <si>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</si>
  <si>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</si>
  <si>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</si>
  <si>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</si>
  <si>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</si>
  <si>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</si>
  <si>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</si>
  <si>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</si>
  <si>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</si>
  <si>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</si>
  <si>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</si>
  <si>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</si>
  <si>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</si>
  <si>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</si>
  <si>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</si>
  <si>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</si>
  <si>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</si>
  <si>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</si>
  <si>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</si>
  <si>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</si>
  <si>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</si>
  <si>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</si>
  <si>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</si>
  <si>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</si>
  <si>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</si>
  <si>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</si>
  <si>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</si>
  <si>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</si>
  <si>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</si>
  <si>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</si>
  <si>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</si>
  <si>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</si>
  <si>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</si>
  <si>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</si>
  <si>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</si>
  <si>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</si>
  <si>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</si>
  <si>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</si>
  <si>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</si>
  <si>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</si>
  <si>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</si>
  <si>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</si>
  <si>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</si>
  <si>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</si>
  <si>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</si>
  <si>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</si>
  <si>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</si>
  <si>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</si>
  <si>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</si>
  <si>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</si>
  <si>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</si>
  <si>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</si>
  <si>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</si>
  <si>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</si>
  <si>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</si>
  <si>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</si>
  <si>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</si>
  <si>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</si>
  <si>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</si>
  <si>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</si>
  <si>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</si>
  <si>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</si>
  <si>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</si>
  <si>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</si>
  <si>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</si>
  <si>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</si>
  <si>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</si>
  <si>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</si>
  <si>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</si>
  <si>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</si>
  <si>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</si>
  <si>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</si>
  <si>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</si>
  <si>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</si>
  <si>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</si>
  <si>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</si>
  <si>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</si>
  <si>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</si>
  <si>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</si>
  <si>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</si>
  <si>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</si>
  <si>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</si>
  <si>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</si>
  <si>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</si>
  <si>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</si>
  <si>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</si>
  <si>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</si>
  <si>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</si>
  <si>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</si>
  <si>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</si>
  <si>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</si>
  <si>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</si>
  <si>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</si>
  <si>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</si>
  <si>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</si>
  <si>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</si>
  <si>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</si>
  <si>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</si>
  <si>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</si>
  <si>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</si>
  <si>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</si>
  <si>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</si>
  <si>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</si>
  <si>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</si>
  <si>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</si>
  <si>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</si>
  <si>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</si>
  <si>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</si>
  <si>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</si>
  <si>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</si>
  <si>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</si>
  <si>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</si>
  <si>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</si>
  <si>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</si>
  <si>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</si>
  <si>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</si>
  <si>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</si>
  <si>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</si>
  <si>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</si>
  <si>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</si>
  <si>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</si>
  <si>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</si>
  <si>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</si>
  <si>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</si>
  <si>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</si>
  <si>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</si>
  <si>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</si>
  <si>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</si>
  <si>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</si>
  <si>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</si>
  <si>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</si>
  <si>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</si>
  <si>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</si>
  <si>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</si>
  <si>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</si>
  <si>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</si>
  <si>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</si>
  <si>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</si>
  <si>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</si>
  <si>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</si>
  <si>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</si>
  <si>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</si>
  <si>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</si>
  <si>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</si>
  <si>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</si>
  <si>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</si>
  <si>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</si>
  <si>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</si>
  <si>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</si>
  <si>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</si>
  <si>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</si>
  <si>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</si>
  <si>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</si>
  <si>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</si>
  <si>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</si>
  <si>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</si>
  <si>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</si>
  <si>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</si>
  <si>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</si>
  <si>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</si>
  <si>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</si>
  <si>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</si>
  <si>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</si>
  <si>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</si>
  <si>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</si>
  <si>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</si>
  <si>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</si>
  <si>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</si>
  <si>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</si>
  <si>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</si>
  <si>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</si>
  <si>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</si>
  <si>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</si>
  <si>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</si>
  <si>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</si>
  <si>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</si>
  <si>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</si>
  <si>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</si>
  <si>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</si>
  <si>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</si>
  <si>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</si>
  <si>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</si>
  <si>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</si>
  <si>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</si>
  <si>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</si>
  <si>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</si>
  <si>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</si>
  <si>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</si>
  <si>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</si>
  <si>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</si>
  <si>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</si>
  <si>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</si>
  <si>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</si>
  <si>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</si>
  <si>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</si>
  <si>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</si>
  <si>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</si>
  <si>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</si>
  <si>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</si>
  <si>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</si>
  <si>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</si>
  <si>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</si>
  <si>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</si>
  <si>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</si>
  <si>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</si>
  <si>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</si>
  <si>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</si>
  <si>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</si>
  <si>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</si>
  <si>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</si>
  <si>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</si>
  <si>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</si>
  <si>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</si>
  <si>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</si>
  <si>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</si>
  <si>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</si>
  <si>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</si>
  <si>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</si>
  <si>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</si>
  <si>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</si>
  <si>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</si>
  <si>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</si>
  <si>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</si>
  <si>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</si>
  <si>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</si>
  <si>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</si>
  <si>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</si>
  <si>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</si>
  <si>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</si>
  <si>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</si>
  <si>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</si>
  <si>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</si>
  <si>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</si>
  <si>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</si>
  <si>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</si>
  <si>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</si>
  <si>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</si>
  <si>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</si>
  <si>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</si>
  <si>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</si>
  <si>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</si>
  <si>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</si>
  <si>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</si>
  <si>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</si>
  <si>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</si>
  <si>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</si>
  <si>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</si>
  <si>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</si>
  <si>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</si>
  <si>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</si>
  <si>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</si>
  <si>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</si>
  <si>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</si>
  <si>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</si>
  <si>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</si>
  <si>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</si>
  <si>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</si>
  <si>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</si>
  <si>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</si>
  <si>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</si>
  <si>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</si>
  <si>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</si>
  <si>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</si>
  <si>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</si>
  <si>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</si>
  <si>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</si>
  <si>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</si>
  <si>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</si>
  <si>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</si>
  <si>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</si>
  <si>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</si>
  <si>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</si>
  <si>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</si>
  <si>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</si>
  <si>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</si>
  <si>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</si>
  <si>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</si>
  <si>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</si>
  <si>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</si>
  <si>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</si>
  <si>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</si>
  <si>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</si>
  <si>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</si>
  <si>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</si>
  <si>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</si>
  <si>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</si>
  <si>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</si>
  <si>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</si>
  <si>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</si>
  <si>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</si>
  <si>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</si>
  <si>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</si>
  <si>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</si>
  <si>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</si>
  <si>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</si>
  <si>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</si>
  <si>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</si>
  <si>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</si>
  <si>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</si>
  <si>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</si>
  <si>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</si>
  <si>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</si>
  <si>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</si>
  <si>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</si>
  <si>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</si>
  <si>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</si>
  <si>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</si>
  <si>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</si>
  <si>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</si>
  <si>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</si>
  <si>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</si>
  <si>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</si>
  <si>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</si>
  <si>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</si>
  <si>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</si>
  <si>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</si>
  <si>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</si>
  <si>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</si>
  <si>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</si>
  <si>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</si>
  <si>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</si>
  <si>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</si>
  <si>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</si>
  <si>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</si>
  <si>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</si>
  <si>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</si>
  <si>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</si>
  <si>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</si>
  <si>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</si>
  <si>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</si>
  <si>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</si>
  <si>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</si>
  <si>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</si>
  <si>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</si>
  <si>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</si>
  <si>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</si>
  <si>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</si>
  <si>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</si>
  <si>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</si>
  <si>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</si>
  <si>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</si>
  <si>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</si>
  <si>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</si>
  <si>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</si>
  <si>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</si>
  <si>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</si>
  <si>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</si>
  <si>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</si>
  <si>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</si>
  <si>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</si>
  <si>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</si>
  <si>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</si>
  <si>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</si>
  <si>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</si>
  <si>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</si>
  <si>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</si>
  <si>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</si>
  <si>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</si>
  <si>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</si>
  <si>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</si>
  <si>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</si>
  <si>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</si>
  <si>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</si>
  <si>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</si>
  <si>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</si>
  <si>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</si>
  <si>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</si>
  <si>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</si>
  <si>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</si>
  <si>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</si>
  <si>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</si>
  <si>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</si>
  <si>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</si>
  <si>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</si>
  <si>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</si>
  <si>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</si>
  <si>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</si>
  <si>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</si>
  <si>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</si>
  <si>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</si>
  <si>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</si>
  <si>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</si>
  <si>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</si>
  <si>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</si>
  <si>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</si>
  <si>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</si>
  <si>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</si>
  <si>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</si>
  <si>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</si>
  <si>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</si>
  <si>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</si>
  <si>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</si>
  <si>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</si>
  <si>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</si>
  <si>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</si>
  <si>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</si>
  <si>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</si>
  <si>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</si>
  <si>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</si>
  <si>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</si>
  <si>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</si>
  <si>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</si>
  <si>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</si>
  <si>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</si>
  <si>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</si>
  <si>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</si>
  <si>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</si>
  <si>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</si>
  <si>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</si>
  <si>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</si>
  <si>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</si>
  <si>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</si>
  <si>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</si>
  <si>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</si>
  <si>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</si>
  <si>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</si>
  <si>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</si>
  <si>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</si>
  <si>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</si>
  <si>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</si>
  <si>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</si>
  <si>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</si>
  <si>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</si>
  <si>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</si>
  <si>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</si>
  <si>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</si>
  <si>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</si>
  <si>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</si>
  <si>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</si>
  <si>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</si>
  <si>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</si>
  <si>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</si>
  <si>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</si>
  <si>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</si>
  <si>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</si>
  <si>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</si>
  <si>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</si>
  <si>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</si>
  <si>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</si>
  <si>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</si>
  <si>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</si>
  <si>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</si>
  <si>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</si>
  <si>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</si>
  <si>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</si>
  <si>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</si>
  <si>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</si>
  <si>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</si>
  <si>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</si>
  <si>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</si>
  <si>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</si>
  <si>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</si>
  <si>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</si>
  <si>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</si>
  <si>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</si>
  <si>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</si>
  <si>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</si>
  <si>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</si>
  <si>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</si>
  <si>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</si>
  <si>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</si>
  <si>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</si>
  <si>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</si>
  <si>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</si>
  <si>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</si>
  <si>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</si>
  <si>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</si>
  <si>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</si>
  <si>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</si>
  <si>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</si>
  <si>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</si>
  <si>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</si>
  <si>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</si>
  <si>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</si>
  <si>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</si>
  <si>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</si>
  <si>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</si>
  <si>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</si>
  <si>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</si>
  <si>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</si>
  <si>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</si>
  <si>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</si>
  <si>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</si>
  <si>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</si>
  <si>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</si>
  <si>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</si>
  <si>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</si>
  <si>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</si>
  <si>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</si>
  <si>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</si>
  <si>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</si>
  <si>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</si>
  <si>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</si>
  <si>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</si>
  <si>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</si>
  <si>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</si>
  <si>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</si>
  <si>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</si>
  <si>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</si>
  <si>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</si>
  <si>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</si>
  <si>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</si>
  <si>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</si>
  <si>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</si>
  <si>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</si>
  <si>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</si>
  <si>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</si>
  <si>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</si>
  <si>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</si>
  <si>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</si>
  <si>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</si>
  <si>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</si>
  <si>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</si>
  <si>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</si>
  <si>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</si>
  <si>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</si>
  <si>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</si>
  <si>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</si>
  <si>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</si>
  <si>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</si>
  <si>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</si>
  <si>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</si>
  <si>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</si>
  <si>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</si>
  <si>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</si>
  <si>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</si>
  <si>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</si>
  <si>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</si>
  <si>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</si>
  <si>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</si>
  <si>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</si>
  <si>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</si>
  <si>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</si>
  <si>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</si>
  <si>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</si>
  <si>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</si>
  <si>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</si>
  <si>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</si>
  <si>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</si>
  <si>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</si>
  <si>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</si>
  <si>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</si>
  <si>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</si>
  <si>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</si>
  <si>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</si>
  <si>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</si>
  <si>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</si>
  <si>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</si>
  <si>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</si>
  <si>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</si>
  <si>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</si>
  <si>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</si>
  <si>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</si>
  <si>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</si>
  <si>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</si>
  <si>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</si>
  <si>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</si>
  <si>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</si>
  <si>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</si>
  <si>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</si>
  <si>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</si>
  <si>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</si>
  <si>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</si>
  <si>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</si>
  <si>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</si>
  <si>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</si>
  <si>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</si>
  <si>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</si>
  <si>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</si>
  <si>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</si>
  <si>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</si>
  <si>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</si>
  <si>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</si>
  <si>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</si>
  <si>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</si>
  <si>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</si>
  <si>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</si>
  <si>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</si>
  <si>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</si>
  <si>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</si>
  <si>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</si>
  <si>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</si>
  <si>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</si>
  <si>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</si>
  <si>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</si>
  <si>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</si>
  <si>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</si>
  <si>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</si>
  <si>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</si>
  <si>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</si>
  <si>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</si>
  <si>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</si>
  <si>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</si>
  <si>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</si>
  <si>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</si>
  <si>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</si>
  <si>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</si>
  <si>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</si>
  <si>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</si>
  <si>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</si>
  <si>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</si>
  <si>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</si>
  <si>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</si>
  <si>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</si>
  <si>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</si>
  <si>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</si>
  <si>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</si>
  <si>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</si>
  <si>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</si>
  <si>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</si>
  <si>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</si>
  <si>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</si>
  <si>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</si>
  <si>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</si>
  <si>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</si>
  <si>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</si>
  <si>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</si>
  <si>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</si>
  <si>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</si>
  <si>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</si>
  <si>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</si>
  <si>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</si>
  <si>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</si>
  <si>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</si>
  <si>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</si>
  <si>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</si>
  <si>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</si>
  <si>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</si>
  <si>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</si>
  <si>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</si>
  <si>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</si>
  <si>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</si>
  <si>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</si>
  <si>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</si>
  <si>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</si>
  <si>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</si>
  <si>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</si>
  <si>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</si>
  <si>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</si>
  <si>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</si>
  <si>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</si>
  <si>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</si>
  <si>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</si>
  <si>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</si>
  <si>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</si>
  <si>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</si>
  <si>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</si>
  <si>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</si>
  <si>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</si>
  <si>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</si>
  <si>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</si>
  <si>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</si>
  <si>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</si>
  <si>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</si>
  <si>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</si>
  <si>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</si>
  <si>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</si>
  <si>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</si>
  <si>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</si>
  <si>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</si>
  <si>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</si>
  <si>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</si>
  <si>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</si>
  <si>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</si>
  <si>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</si>
  <si>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</si>
  <si>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</si>
  <si>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</si>
  <si>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</si>
  <si>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</si>
  <si>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</si>
  <si>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</si>
  <si>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</si>
  <si>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</si>
  <si>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</si>
  <si>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</si>
  <si>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</si>
  <si>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</si>
  <si>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</si>
  <si>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</si>
  <si>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</si>
  <si>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</si>
  <si>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</si>
  <si>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</si>
  <si>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</si>
  <si>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</si>
  <si>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</si>
  <si>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</si>
  <si>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</si>
  <si>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</si>
  <si>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</si>
  <si>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</si>
  <si>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</si>
  <si>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</si>
  <si>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</si>
  <si>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</si>
  <si>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</si>
  <si>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</si>
  <si>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</si>
  <si>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</si>
  <si>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</si>
  <si>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</si>
  <si>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</si>
  <si>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</si>
  <si>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</si>
  <si>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</si>
  <si>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</si>
  <si>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</si>
  <si>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</si>
  <si>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</si>
  <si>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</si>
  <si>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</si>
  <si>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</si>
  <si>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</si>
  <si>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</si>
  <si>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</si>
  <si>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</si>
  <si>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</si>
  <si>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</si>
  <si>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</si>
  <si>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</si>
  <si>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</si>
  <si>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</si>
  <si>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</si>
  <si>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</si>
  <si>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</si>
  <si>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</si>
  <si>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</si>
  <si>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</si>
  <si>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</si>
  <si>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</si>
  <si>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</si>
  <si>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</si>
  <si>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</si>
  <si>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</si>
  <si>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</si>
  <si>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</si>
  <si>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</si>
  <si>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</si>
  <si>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</si>
  <si>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</si>
  <si>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</si>
  <si>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</si>
  <si>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</si>
  <si>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</si>
  <si>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</si>
  <si>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</si>
  <si>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</si>
  <si>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</si>
  <si>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</si>
  <si>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</si>
  <si>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</si>
  <si>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</si>
  <si>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</si>
  <si>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</si>
  <si>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</si>
  <si>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</si>
  <si>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</si>
  <si>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</si>
  <si>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</si>
  <si>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</si>
  <si>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</si>
  <si>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</si>
  <si>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</si>
  <si>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</si>
  <si>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</si>
  <si>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</si>
  <si>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</si>
  <si>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</si>
  <si>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</si>
  <si>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</si>
  <si>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</si>
  <si>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</si>
  <si>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</si>
  <si>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</si>
  <si>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</si>
  <si>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</si>
  <si>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</si>
  <si>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</si>
  <si>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</si>
  <si>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</si>
  <si>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</si>
  <si>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</si>
  <si>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</si>
  <si>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</si>
  <si>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</si>
  <si>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</si>
  <si>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</si>
  <si>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</si>
  <si>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</si>
  <si>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</si>
  <si>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</si>
  <si>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</si>
  <si>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</si>
  <si>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</si>
  <si>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</si>
  <si>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</si>
  <si>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</si>
  <si>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</si>
  <si>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</si>
  <si>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</si>
  <si>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</si>
  <si>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</si>
  <si>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</si>
  <si>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</si>
  <si>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</si>
  <si>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</si>
  <si>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</si>
  <si>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</si>
  <si>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</si>
  <si>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</si>
  <si>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</si>
  <si>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</si>
  <si>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</si>
  <si>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</si>
  <si>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</si>
  <si>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</si>
  <si>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</si>
  <si>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</si>
  <si>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</si>
  <si>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</si>
  <si>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</si>
  <si>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</si>
  <si>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</si>
  <si>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</si>
  <si>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</si>
  <si>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</si>
  <si>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</si>
  <si>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</si>
  <si>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</si>
  <si>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</si>
  <si>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</si>
  <si>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</si>
  <si>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</si>
  <si>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</si>
  <si>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</si>
  <si>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</si>
  <si>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</si>
  <si>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</si>
  <si>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</si>
  <si>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</si>
  <si>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</si>
  <si>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</si>
  <si>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</si>
  <si>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</si>
  <si>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</si>
  <si>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</si>
  <si>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</si>
  <si>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</si>
  <si>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</si>
  <si>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</si>
  <si>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</si>
  <si>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</si>
  <si>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</si>
  <si>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</si>
  <si>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</si>
  <si>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</si>
  <si>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</si>
  <si>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</si>
  <si>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</si>
  <si>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</si>
  <si>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</si>
  <si>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</si>
  <si>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</si>
  <si>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</si>
  <si>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</si>
  <si>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</si>
  <si>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</si>
  <si>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</si>
  <si>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</si>
  <si>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</si>
  <si>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</si>
  <si>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</si>
  <si>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</si>
  <si>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</si>
  <si>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</si>
  <si>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</si>
  <si>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</si>
  <si>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</si>
  <si>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</si>
  <si>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</si>
  <si>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</si>
  <si>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</si>
  <si>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</si>
  <si>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</si>
  <si>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</si>
  <si>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</si>
  <si>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</si>
  <si>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</si>
  <si>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</si>
  <si>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</si>
  <si>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</si>
  <si>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</si>
  <si>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</si>
  <si>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</si>
  <si>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</si>
  <si>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</si>
  <si>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</si>
  <si>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</si>
  <si>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</si>
  <si>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</si>
  <si>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</si>
  <si>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</si>
  <si>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</si>
  <si>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</si>
  <si>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</si>
  <si>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</si>
  <si>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</si>
  <si>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</si>
  <si>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</si>
  <si>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</si>
  <si>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</si>
  <si>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</si>
  <si>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</si>
  <si>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</si>
  <si>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</si>
  <si>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</si>
  <si>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</si>
  <si>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</si>
  <si>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</si>
  <si>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</si>
  <si>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</si>
  <si>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</si>
  <si>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</si>
  <si>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</si>
  <si>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</si>
  <si>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</si>
  <si>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</si>
  <si>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</si>
  <si>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</si>
  <si>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</si>
  <si>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</si>
  <si>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</si>
  <si>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</si>
  <si>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</si>
  <si>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</si>
  <si>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</si>
  <si>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</si>
  <si>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</si>
  <si>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</si>
  <si>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</si>
  <si>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</si>
  <si>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</si>
  <si>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</si>
  <si>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</si>
  <si>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</si>
  <si>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</si>
  <si>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</si>
  <si>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</si>
  <si>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</si>
  <si>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</si>
  <si>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</si>
  <si>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</si>
  <si>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</si>
  <si>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</si>
  <si>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</si>
  <si>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</si>
  <si>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</si>
  <si>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</si>
  <si>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</si>
  <si>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</si>
  <si>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</si>
  <si>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</si>
  <si>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</si>
  <si>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</si>
  <si>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</si>
  <si>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</si>
  <si>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</si>
  <si>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</si>
  <si>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</si>
  <si>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</si>
  <si>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</si>
  <si>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</si>
  <si>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</si>
  <si>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</si>
  <si>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</si>
  <si>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</si>
  <si>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</si>
  <si>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</si>
  <si>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</si>
  <si>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</si>
  <si>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</si>
  <si>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</si>
  <si>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</si>
  <si>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</si>
  <si>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</si>
  <si>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</si>
  <si>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</si>
  <si>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</si>
  <si>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</si>
  <si>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</si>
  <si>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</si>
  <si>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</si>
  <si>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</si>
  <si>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</si>
  <si>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</si>
  <si>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</si>
  <si>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</si>
  <si>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</si>
  <si>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</si>
  <si>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</si>
  <si>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</si>
  <si>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</si>
  <si>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</si>
  <si>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</si>
  <si>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</si>
  <si>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</si>
  <si>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</si>
  <si>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</si>
  <si>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</si>
  <si>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</si>
  <si>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</si>
  <si>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</si>
  <si>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</si>
  <si>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</si>
  <si>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</si>
  <si>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</si>
  <si>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</si>
  <si>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</si>
  <si>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</si>
  <si>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</si>
  <si>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</si>
  <si>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</si>
  <si>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</si>
  <si>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</si>
  <si>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</si>
  <si>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</si>
  <si>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</si>
  <si>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</si>
  <si>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</si>
  <si>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</si>
  <si>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</si>
  <si>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</si>
  <si>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</si>
  <si>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</si>
  <si>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</si>
  <si>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</si>
  <si>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</si>
  <si>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</si>
  <si>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</si>
  <si>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</si>
  <si>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</si>
  <si>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</si>
  <si>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</si>
  <si>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</si>
  <si>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</si>
  <si>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</si>
  <si>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</si>
  <si>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</si>
  <si>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</si>
  <si>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</si>
  <si>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</si>
  <si>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</si>
  <si>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</si>
  <si>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</si>
  <si>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</si>
  <si>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</si>
  <si>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</si>
  <si>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</si>
  <si>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</si>
  <si>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</si>
  <si>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</si>
  <si>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</si>
  <si>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</si>
  <si>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</si>
  <si>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</si>
  <si>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</si>
  <si>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</si>
  <si>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</si>
  <si>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</si>
  <si>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</si>
  <si>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</si>
  <si>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</si>
  <si>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</si>
  <si>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</si>
  <si>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</si>
  <si>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</si>
  <si>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</si>
  <si>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</si>
  <si>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</si>
  <si>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</si>
  <si>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</si>
  <si>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</si>
  <si>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</si>
  <si>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</si>
  <si>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</si>
  <si>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</si>
  <si>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</si>
  <si>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</si>
  <si>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</si>
  <si>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</si>
  <si>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</si>
  <si>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</si>
  <si>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</si>
  <si>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</si>
  <si>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</si>
  <si>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</si>
  <si>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</si>
  <si>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</si>
  <si>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</si>
  <si>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</si>
  <si>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</si>
  <si>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</si>
  <si>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</si>
  <si>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</si>
  <si>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</si>
  <si>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</si>
  <si>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</si>
  <si>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</si>
  <si>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</si>
  <si>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</si>
  <si>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</si>
  <si>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</si>
  <si>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</si>
  <si>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</si>
  <si>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</si>
  <si>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</si>
  <si>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</si>
  <si>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</si>
  <si>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</si>
  <si>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</si>
  <si>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</si>
  <si>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</si>
  <si>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</si>
  <si>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</si>
  <si>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</si>
  <si>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</si>
  <si>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</si>
  <si>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</si>
  <si>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</si>
  <si>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</si>
  <si>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</si>
  <si>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</si>
  <si>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</si>
  <si>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</si>
  <si>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</si>
  <si>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</si>
  <si>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</si>
  <si>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</si>
  <si>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</si>
  <si>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</si>
  <si>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</si>
  <si>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</si>
  <si>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</si>
  <si>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</si>
  <si>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</si>
  <si>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</si>
  <si>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</si>
  <si>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</si>
  <si>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</si>
  <si>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</si>
  <si>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</si>
  <si>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</si>
  <si>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</si>
  <si>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</si>
  <si>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</si>
  <si>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</si>
  <si>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</si>
  <si>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</si>
  <si>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</si>
  <si>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</si>
  <si>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</si>
  <si>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</si>
  <si>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</si>
  <si>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</si>
  <si>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</si>
  <si>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</si>
  <si>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</si>
  <si>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</si>
  <si>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</si>
  <si>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</si>
  <si>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</si>
  <si>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</si>
  <si>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</si>
  <si>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</si>
  <si>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</si>
  <si>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</si>
  <si>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</si>
  <si>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</si>
  <si>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</si>
  <si>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</si>
  <si>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</si>
  <si>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</si>
  <si>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</si>
  <si>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</si>
  <si>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</si>
  <si>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</si>
  <si>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</si>
  <si>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</si>
  <si>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</si>
  <si>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</si>
  <si>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</si>
  <si>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</si>
  <si>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</si>
  <si>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</si>
  <si>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</si>
  <si>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</si>
  <si>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</si>
  <si>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</si>
  <si>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</si>
  <si>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</si>
  <si>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</si>
  <si>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</si>
  <si>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</si>
  <si>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</si>
  <si>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</si>
  <si>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</si>
  <si>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</si>
  <si>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</si>
  <si>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</si>
  <si>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</si>
  <si>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</si>
  <si>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</si>
  <si>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</si>
  <si>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</si>
  <si>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</si>
  <si>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</si>
  <si>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</si>
  <si>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</si>
  <si>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</si>
  <si>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</si>
  <si>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</si>
  <si>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</si>
  <si>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</si>
  <si>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</si>
  <si>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</si>
  <si>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</si>
  <si>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</si>
  <si>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</si>
  <si>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</si>
  <si>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</si>
  <si>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</si>
  <si>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</si>
  <si>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</si>
  <si>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</si>
  <si>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</si>
  <si>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</si>
  <si>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</si>
  <si>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</si>
  <si>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</si>
  <si>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</si>
  <si>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</si>
  <si>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</si>
  <si>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</si>
  <si>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</si>
  <si>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</si>
  <si>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</si>
  <si>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</si>
  <si>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</si>
  <si>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</si>
  <si>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</si>
  <si>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</si>
  <si>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</si>
  <si>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</si>
  <si>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</si>
  <si>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</si>
  <si>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</si>
  <si>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</si>
  <si>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</si>
  <si>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</si>
  <si>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</si>
  <si>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</si>
  <si>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</si>
  <si>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</si>
  <si>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</si>
  <si>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</si>
  <si>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</si>
  <si>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</si>
  <si>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</si>
  <si>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</si>
  <si>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</si>
  <si>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</si>
  <si>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</si>
  <si>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</si>
  <si>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</si>
  <si>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</si>
  <si>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</si>
  <si>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</si>
  <si>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</si>
  <si>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</si>
  <si>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</si>
  <si>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</si>
  <si>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</si>
  <si>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</si>
  <si>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</si>
  <si>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</si>
  <si>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</si>
  <si>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</si>
  <si>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</si>
  <si>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</si>
  <si>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</si>
  <si>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</si>
  <si>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</si>
  <si>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</si>
  <si>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</si>
  <si>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</si>
  <si>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</si>
  <si>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</si>
  <si>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</si>
  <si>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</si>
  <si>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</si>
  <si>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</si>
  <si>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</si>
  <si>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</si>
  <si>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</si>
  <si>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</si>
  <si>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</si>
  <si>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</si>
  <si>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</si>
  <si>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</si>
  <si>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</si>
  <si>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</si>
  <si>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</si>
  <si>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</si>
  <si>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</si>
  <si>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</si>
  <si>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</si>
  <si>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</si>
  <si>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</si>
  <si>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</si>
  <si>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</si>
  <si>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</si>
  <si>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</si>
  <si>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</si>
  <si>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</si>
  <si>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</si>
  <si>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</si>
  <si>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</si>
  <si>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</si>
  <si>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</si>
  <si>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</si>
  <si>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</si>
  <si>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</si>
  <si>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</si>
  <si>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</si>
  <si>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</si>
  <si>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</si>
  <si>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</si>
  <si>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</si>
  <si>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</si>
  <si>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</si>
  <si>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</si>
  <si>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</si>
  <si>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</si>
  <si>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</si>
  <si>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</si>
  <si>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</si>
  <si>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</si>
  <si>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</si>
  <si>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</si>
  <si>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</si>
  <si>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</si>
  <si>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</si>
  <si>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</si>
  <si>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</si>
  <si>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</si>
  <si>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</si>
  <si>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</si>
  <si>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</si>
  <si>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</si>
  <si>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</si>
  <si>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</si>
  <si>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</si>
  <si>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</si>
  <si>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</si>
  <si>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</si>
  <si>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</si>
  <si>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</si>
  <si>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</si>
  <si>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</si>
  <si>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</si>
  <si>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</si>
  <si>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</si>
  <si>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</si>
  <si>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</si>
  <si>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</si>
  <si>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</si>
  <si>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</si>
  <si>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</si>
  <si>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</si>
  <si>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</si>
  <si>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</si>
  <si>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</si>
  <si>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</si>
  <si>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</si>
  <si>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</si>
  <si>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</si>
  <si>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</si>
  <si>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</si>
  <si>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</si>
  <si>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</si>
  <si>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</si>
  <si>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</si>
  <si>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</si>
  <si>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</si>
  <si>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</si>
  <si>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</si>
  <si>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</si>
  <si>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</si>
  <si>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</si>
  <si>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</si>
  <si>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</si>
  <si>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</si>
  <si>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</si>
  <si>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</si>
  <si>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</si>
  <si>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</si>
  <si>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</si>
  <si>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</si>
  <si>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</si>
  <si>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</si>
  <si>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</si>
  <si>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</si>
  <si>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</si>
  <si>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</si>
  <si>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</si>
  <si>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</si>
  <si>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</si>
  <si>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</si>
  <si>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</si>
  <si>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</si>
  <si>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</si>
  <si>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</si>
  <si>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</si>
  <si>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</si>
  <si>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</si>
  <si>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</si>
  <si>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</si>
  <si>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</si>
  <si>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</si>
  <si>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</si>
  <si>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</si>
  <si>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</si>
  <si>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</si>
  <si>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</si>
  <si>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</si>
  <si>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</si>
  <si>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</si>
  <si>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</si>
  <si>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</si>
  <si>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</si>
  <si>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</si>
  <si>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</si>
  <si>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</si>
  <si>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</si>
  <si>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</si>
  <si>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</si>
  <si>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</si>
  <si>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</si>
  <si>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</si>
  <si>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</si>
  <si>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</si>
  <si>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</si>
  <si>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</si>
  <si>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</si>
  <si>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</si>
  <si>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</si>
  <si>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</si>
  <si>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</si>
  <si>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</si>
  <si>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</si>
  <si>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</si>
  <si>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</si>
  <si>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</si>
  <si>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</si>
  <si>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</si>
  <si>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</si>
  <si>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</si>
  <si>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</si>
  <si>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</si>
  <si>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</si>
  <si>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</si>
  <si>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</si>
  <si>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</si>
  <si>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</si>
  <si>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</si>
  <si>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</si>
  <si>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</si>
  <si>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</si>
  <si>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</si>
  <si>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</si>
  <si>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</si>
  <si>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</si>
  <si>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</si>
  <si>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</si>
  <si>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</si>
  <si>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</si>
  <si>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</si>
  <si>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</si>
  <si>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</si>
  <si>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</si>
  <si>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</si>
  <si>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</si>
  <si>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</si>
  <si>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</si>
  <si>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</si>
  <si>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</si>
  <si>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</si>
  <si>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</si>
  <si>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</si>
  <si>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</si>
  <si>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</si>
  <si>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</si>
  <si>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</si>
  <si>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</si>
  <si>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</si>
  <si>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</si>
  <si>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</si>
  <si>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</si>
  <si>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</si>
  <si>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</si>
  <si>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</si>
  <si>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</si>
  <si>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</si>
  <si>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</si>
  <si>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</si>
  <si>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</si>
  <si>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</si>
  <si>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</si>
  <si>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</si>
  <si>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</si>
  <si>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</si>
  <si>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</si>
  <si>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</si>
  <si>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</si>
  <si>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</si>
  <si>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</si>
  <si>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</si>
  <si>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</si>
  <si>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</si>
  <si>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</si>
  <si>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</si>
  <si>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</si>
  <si>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</si>
  <si>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</si>
  <si>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</si>
  <si>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</si>
  <si>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</si>
  <si>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</si>
  <si>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</si>
  <si>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</si>
  <si>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</si>
  <si>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</si>
  <si>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</si>
  <si>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</si>
  <si>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</si>
  <si>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</si>
  <si>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</si>
  <si>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</si>
  <si>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</si>
  <si>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</si>
  <si>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</si>
  <si>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</si>
  <si>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</si>
  <si>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</si>
  <si>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</si>
  <si>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</si>
  <si>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</si>
  <si>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</si>
  <si>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</si>
  <si>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</si>
  <si>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</si>
  <si>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</si>
  <si>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</si>
  <si>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</si>
  <si>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</si>
  <si>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</si>
  <si>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</si>
  <si>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</si>
  <si>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</si>
  <si>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</si>
  <si>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</si>
  <si>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</si>
  <si>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</si>
  <si>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</si>
  <si>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</si>
  <si>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</si>
  <si>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</si>
  <si>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</si>
  <si>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</si>
  <si>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</si>
  <si>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</si>
  <si>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</si>
  <si>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</si>
  <si>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</si>
  <si>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</si>
  <si>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</si>
  <si>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</si>
  <si>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</si>
  <si>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</si>
  <si>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</si>
  <si>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</si>
  <si>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</si>
  <si>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</si>
  <si>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</si>
  <si>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</si>
  <si>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</si>
  <si>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</si>
  <si>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</si>
  <si>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</si>
  <si>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</si>
  <si>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</si>
  <si>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</si>
  <si>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</si>
  <si>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</si>
  <si>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</si>
  <si>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</si>
  <si>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</si>
  <si>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</si>
  <si>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</si>
  <si>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</si>
  <si>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</si>
  <si>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</si>
  <si>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</si>
  <si>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</si>
  <si>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</si>
  <si>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</si>
  <si>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</si>
  <si>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</si>
  <si>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</si>
  <si>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</si>
  <si>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</si>
  <si>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</si>
  <si>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</si>
  <si>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</si>
  <si>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</si>
  <si>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</si>
  <si>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</si>
  <si>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</si>
  <si>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</si>
  <si>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</si>
  <si>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</si>
  <si>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</si>
  <si>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</si>
  <si>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</si>
  <si>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</si>
  <si>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</si>
  <si>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</si>
  <si>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</si>
  <si>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</si>
  <si>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</si>
  <si>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</si>
  <si>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</si>
  <si>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</si>
  <si>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</si>
  <si>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</si>
  <si>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</si>
  <si>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</si>
  <si>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</si>
  <si>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</si>
  <si>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</si>
  <si>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</si>
  <si>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</si>
  <si>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</si>
  <si>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</si>
  <si>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</si>
  <si>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</si>
  <si>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</si>
  <si>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</si>
  <si>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</si>
  <si>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</si>
  <si>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</si>
  <si>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</si>
  <si>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</si>
  <si>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</si>
  <si>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</si>
  <si>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</si>
  <si>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</si>
  <si>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</si>
  <si>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</si>
  <si>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</si>
  <si>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</si>
  <si>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</si>
  <si>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</si>
  <si>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</si>
  <si>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</si>
  <si>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</si>
  <si>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</si>
  <si>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</si>
  <si>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</si>
  <si>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</si>
  <si>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</si>
  <si>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</si>
  <si>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</si>
  <si>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</si>
  <si>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</si>
  <si>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</si>
  <si>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</si>
  <si>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</si>
  <si>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</si>
  <si>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</si>
  <si>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</si>
  <si>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</si>
  <si>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</si>
  <si>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</si>
  <si>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</si>
  <si>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</si>
  <si>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</si>
  <si>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</si>
  <si>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</si>
  <si>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</si>
  <si>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</si>
  <si>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</si>
  <si>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</si>
  <si>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</si>
  <si>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</si>
  <si>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</si>
  <si>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</si>
  <si>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</si>
  <si>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</si>
  <si>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</si>
  <si>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</si>
  <si>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</si>
  <si>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</si>
  <si>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</si>
  <si>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</si>
  <si>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</si>
  <si>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</si>
  <si>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</si>
  <si>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</si>
  <si>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</si>
  <si>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</si>
  <si>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</si>
  <si>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</si>
  <si>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</si>
  <si>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</si>
  <si>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</si>
  <si>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</si>
  <si>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</si>
  <si>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</si>
  <si>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</si>
  <si>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</si>
  <si>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</si>
  <si>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</si>
  <si>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</si>
  <si>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</si>
  <si>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</si>
  <si>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</si>
  <si>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</si>
  <si>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</si>
  <si>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</si>
  <si>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</si>
  <si>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</si>
  <si>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</si>
  <si>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</si>
  <si>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</si>
  <si>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</si>
  <si>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</si>
  <si>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</si>
  <si>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</si>
  <si>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</si>
  <si>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</si>
  <si>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</si>
  <si>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</si>
  <si>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</si>
  <si>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</si>
  <si>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</si>
  <si>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</si>
  <si>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</si>
  <si>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</si>
  <si>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</si>
  <si>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</si>
  <si>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</si>
  <si>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</si>
  <si>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</si>
  <si>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</si>
  <si>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</si>
  <si>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</si>
  <si>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</si>
  <si>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</si>
  <si>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</si>
  <si>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</si>
  <si>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</si>
  <si>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</si>
  <si>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</si>
  <si>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</si>
  <si>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</si>
  <si>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</si>
  <si>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</si>
  <si>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</si>
  <si>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</si>
  <si>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</si>
  <si>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</si>
  <si>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</si>
  <si>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</si>
  <si>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</si>
  <si>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</si>
  <si>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</si>
  <si>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</si>
  <si>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</si>
  <si>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</si>
  <si>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</si>
  <si>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</si>
  <si>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</si>
  <si>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</si>
  <si>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</si>
  <si>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</si>
  <si>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</si>
  <si>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</si>
  <si>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</si>
  <si>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</si>
  <si>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</si>
  <si>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</si>
  <si>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</si>
  <si>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</si>
  <si>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</si>
  <si>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</si>
  <si>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</si>
  <si>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</si>
  <si>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</si>
  <si>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</si>
  <si>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</si>
  <si>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</si>
  <si>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</si>
  <si>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</si>
  <si>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</si>
  <si>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</si>
  <si>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</si>
  <si>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</si>
  <si>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</si>
  <si>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</si>
  <si>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</si>
  <si>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</si>
  <si>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</si>
  <si>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</si>
  <si>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</si>
  <si>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</si>
  <si>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</si>
  <si>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</si>
  <si>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</si>
  <si>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</si>
  <si>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</si>
  <si>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</si>
  <si>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</si>
  <si>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</si>
  <si>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</si>
  <si>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</si>
  <si>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</si>
  <si>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</si>
  <si>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</si>
  <si>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</si>
  <si>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</si>
  <si>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</si>
  <si>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</si>
  <si>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</si>
  <si>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</si>
  <si>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</si>
  <si>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</si>
  <si>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</si>
  <si>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</si>
  <si>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</si>
  <si>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</si>
  <si>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</si>
  <si>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</si>
  <si>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</si>
  <si>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</si>
  <si>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</si>
  <si>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</si>
  <si>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</si>
  <si>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</si>
  <si>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</si>
  <si>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</si>
  <si>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</si>
  <si>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</si>
  <si>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</si>
  <si>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</si>
  <si>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</si>
  <si>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</si>
  <si>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</si>
  <si>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</si>
  <si>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</si>
  <si>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</si>
  <si>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</si>
  <si>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</si>
  <si>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</si>
  <si>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</si>
  <si>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</si>
  <si>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</si>
  <si>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</si>
  <si>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</si>
  <si>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</si>
  <si>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</si>
  <si>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</si>
  <si>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</si>
  <si>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</si>
  <si>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</si>
  <si>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</si>
  <si>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</si>
  <si>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</si>
  <si>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</si>
  <si>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</si>
  <si>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</si>
  <si>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</si>
  <si>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</si>
  <si>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</si>
  <si>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</si>
  <si>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</si>
  <si>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</si>
  <si>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</si>
  <si>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</si>
  <si>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</si>
  <si>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</si>
  <si>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</si>
  <si>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</si>
  <si>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</si>
  <si>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</si>
  <si>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</si>
  <si>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</si>
  <si>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</si>
  <si>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</si>
  <si>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</si>
  <si>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</si>
  <si>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</si>
  <si>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</si>
  <si>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</si>
  <si>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</si>
  <si>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</si>
  <si>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</si>
  <si>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</si>
  <si>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</si>
  <si>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</si>
  <si>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</si>
  <si>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</si>
  <si>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</si>
  <si>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</si>
  <si>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</si>
  <si>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</si>
  <si>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</si>
  <si>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</si>
  <si>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</si>
  <si>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</si>
  <si>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</si>
  <si>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</si>
  <si>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</si>
  <si>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</si>
  <si>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</si>
  <si>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</si>
  <si>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</si>
  <si>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</si>
  <si>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</si>
  <si>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</si>
  <si>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</si>
  <si>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</si>
  <si>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</si>
  <si>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</si>
  <si>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</si>
  <si>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</si>
  <si>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</si>
  <si>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</si>
  <si>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</si>
  <si>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</si>
  <si>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</si>
  <si>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</si>
  <si>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</si>
  <si>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</si>
  <si>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</si>
  <si>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</si>
  <si>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</si>
  <si>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</si>
  <si>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</si>
  <si>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</si>
  <si>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</si>
  <si>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</si>
  <si>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</si>
  <si>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</si>
  <si>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</si>
  <si>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</si>
  <si>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</si>
  <si>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</si>
  <si>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</si>
  <si>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</si>
  <si>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</si>
  <si>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</si>
  <si>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</si>
  <si>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</si>
  <si>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</si>
  <si>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</si>
  <si>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</si>
  <si>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</si>
  <si>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</si>
  <si>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</si>
  <si>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</si>
  <si>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</si>
  <si>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</si>
  <si>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</si>
  <si>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</si>
  <si>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</si>
  <si>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</si>
  <si>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</si>
  <si>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</si>
  <si>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</si>
  <si>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</si>
  <si>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</si>
  <si>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</si>
  <si>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</si>
  <si>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</si>
  <si>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</si>
  <si>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</si>
  <si>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</si>
  <si>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</si>
  <si>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</si>
  <si>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</si>
  <si>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</si>
  <si>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</si>
  <si>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</si>
  <si>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</si>
  <si>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</si>
  <si>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</si>
  <si>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</si>
  <si>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</si>
  <si>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</si>
  <si>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</si>
  <si>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</si>
  <si>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</si>
  <si>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</si>
  <si>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</si>
  <si>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</si>
  <si>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</si>
  <si>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</si>
  <si>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</si>
  <si>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</si>
  <si>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</si>
  <si>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</si>
  <si>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</si>
  <si>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</si>
  <si>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</si>
  <si>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</si>
  <si>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</si>
  <si>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</si>
  <si>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</si>
  <si>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</si>
  <si>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</si>
  <si>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</si>
  <si>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</si>
  <si>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</si>
  <si>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</si>
  <si>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</si>
  <si>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</si>
  <si>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</si>
  <si>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</si>
  <si>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</si>
  <si>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</si>
  <si>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</si>
  <si>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</si>
  <si>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</si>
  <si>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</si>
  <si>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</si>
  <si>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</si>
  <si>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</si>
  <si>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</si>
  <si>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</si>
  <si>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</si>
  <si>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</si>
  <si>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</si>
  <si>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</si>
  <si>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</si>
  <si>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</si>
  <si>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</si>
  <si>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</si>
  <si>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</si>
  <si>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</si>
  <si>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</si>
  <si>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</si>
  <si>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</si>
  <si>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</si>
  <si>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</si>
  <si>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</si>
  <si>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</si>
  <si>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</si>
  <si>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</si>
  <si>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</si>
  <si>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</si>
  <si>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</si>
  <si>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</si>
  <si>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</si>
  <si>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</si>
  <si>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</si>
  <si>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</si>
  <si>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</si>
  <si>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</si>
  <si>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</si>
  <si>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</si>
  <si>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</si>
  <si>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</si>
  <si>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</si>
  <si>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</si>
  <si>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</si>
  <si>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</si>
  <si>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</si>
  <si>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</si>
  <si>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</si>
  <si>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</si>
  <si>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</si>
  <si>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</si>
  <si>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</si>
  <si>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</si>
  <si>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</si>
  <si>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</si>
  <si>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</si>
  <si>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</si>
  <si>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</si>
  <si>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</si>
  <si>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</si>
  <si>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</si>
  <si>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</si>
  <si>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</si>
  <si>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</si>
  <si>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</si>
  <si>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</si>
  <si>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</si>
  <si>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</si>
  <si>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</si>
  <si>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</si>
  <si>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</si>
  <si>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</si>
  <si>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</si>
  <si>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</si>
  <si>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</si>
  <si>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</si>
  <si>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</si>
  <si>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</si>
  <si>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</si>
  <si>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</si>
  <si>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</si>
  <si>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</si>
  <si>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</si>
  <si>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</si>
  <si>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</si>
  <si>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</si>
  <si>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</si>
  <si>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</si>
  <si>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</si>
  <si>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</si>
  <si>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</si>
  <si>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</si>
  <si>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</si>
  <si>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</si>
  <si>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</si>
  <si>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</si>
  <si>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</si>
  <si>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</si>
  <si>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</si>
  <si>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</si>
  <si>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</si>
  <si>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</si>
  <si>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</si>
  <si>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</si>
  <si>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</si>
  <si>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</si>
  <si>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</si>
  <si>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</si>
  <si>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</si>
  <si>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</si>
  <si>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</si>
  <si>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</si>
  <si>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</si>
  <si>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</si>
  <si>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</si>
  <si>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</si>
  <si>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</si>
  <si>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</si>
  <si>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</si>
  <si>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</si>
  <si>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</si>
  <si>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</si>
  <si>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</si>
  <si>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</si>
  <si>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</si>
  <si>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</si>
  <si>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</si>
  <si>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</si>
  <si>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</si>
  <si>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</si>
  <si>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</si>
  <si>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</si>
  <si>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</si>
  <si>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</si>
  <si>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</si>
  <si>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</si>
  <si>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</si>
  <si>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</si>
  <si>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</si>
  <si>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</si>
  <si>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</si>
  <si>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</si>
  <si>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</si>
  <si>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</si>
  <si>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</si>
  <si>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</si>
  <si>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</si>
  <si>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</si>
  <si>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</si>
  <si>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</si>
  <si>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</si>
  <si>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</si>
  <si>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</si>
  <si>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</si>
  <si>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</si>
  <si>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</si>
  <si>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</si>
  <si>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</si>
  <si>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</si>
  <si>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</si>
  <si>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</si>
  <si>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</si>
  <si>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</si>
  <si>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</si>
  <si>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</si>
  <si>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</si>
  <si>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</si>
  <si>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</si>
  <si>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</si>
  <si>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</si>
  <si>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</si>
  <si>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</si>
  <si>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</si>
  <si>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</si>
  <si>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</si>
  <si>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</si>
  <si>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</si>
  <si>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</si>
  <si>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</si>
  <si>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</si>
  <si>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</si>
  <si>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</si>
  <si>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</si>
  <si>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</si>
  <si>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</si>
  <si>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</si>
  <si>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</si>
  <si>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</si>
  <si>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</si>
  <si>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</si>
  <si>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</si>
  <si>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</si>
  <si>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</si>
  <si>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</si>
  <si>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</si>
  <si>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</si>
  <si>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</si>
  <si>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</si>
  <si>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</si>
  <si>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</si>
  <si>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</si>
  <si>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</si>
  <si>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</si>
  <si>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</si>
  <si>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</si>
  <si>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</si>
  <si>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</si>
  <si>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</si>
  <si>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</si>
  <si>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</si>
  <si>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</si>
  <si>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</si>
  <si>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</si>
  <si>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</si>
  <si>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</si>
  <si>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</si>
  <si>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</si>
  <si>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</si>
  <si>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</si>
  <si>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</si>
  <si>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</si>
  <si>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</si>
  <si>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</si>
  <si>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</si>
  <si>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</si>
  <si>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</si>
  <si>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</si>
  <si>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</si>
  <si>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</si>
  <si>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</si>
  <si>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</si>
  <si>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</si>
  <si>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</si>
  <si>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</si>
  <si>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</si>
  <si>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</si>
  <si>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</si>
  <si>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</si>
  <si>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</si>
  <si>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</si>
  <si>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</si>
  <si>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</si>
  <si>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</si>
  <si>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</si>
  <si>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</si>
  <si>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</si>
  <si>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</si>
  <si>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</si>
  <si>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</si>
  <si>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</si>
  <si>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</si>
  <si>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</si>
  <si>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</si>
  <si>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</si>
  <si>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</si>
  <si>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</si>
  <si>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</si>
  <si>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</si>
  <si>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</si>
  <si>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</si>
  <si>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</si>
  <si>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</si>
  <si>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</si>
  <si>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</si>
  <si>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</si>
  <si>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</si>
  <si>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</si>
  <si>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</si>
  <si>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</si>
  <si>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</si>
  <si>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</si>
  <si>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</si>
  <si>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</si>
  <si>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</si>
  <si>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</si>
  <si>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</si>
  <si>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</si>
  <si>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</si>
  <si>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</si>
  <si>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</si>
  <si>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</si>
  <si>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</si>
  <si>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</si>
  <si>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</si>
  <si>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</si>
  <si>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</si>
  <si>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</si>
  <si>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</si>
  <si>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</si>
  <si>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</si>
  <si>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</si>
  <si>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</si>
  <si>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</si>
  <si>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</si>
  <si>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</si>
  <si>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</si>
  <si>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</si>
  <si>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</si>
  <si>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</si>
  <si>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</si>
  <si>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</si>
  <si>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</si>
  <si>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</si>
  <si>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</si>
  <si>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</si>
  <si>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</si>
  <si>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</si>
  <si>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</si>
  <si>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</si>
  <si>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</si>
  <si>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</si>
  <si>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</si>
  <si>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</si>
  <si>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</si>
  <si>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</si>
  <si>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</si>
  <si>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</si>
  <si>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</si>
  <si>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</si>
  <si>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</si>
  <si>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</si>
  <si>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</si>
  <si>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</si>
  <si>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</si>
  <si>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</si>
  <si>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</si>
  <si>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</si>
  <si>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</si>
  <si>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</si>
  <si>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</si>
  <si>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</si>
  <si>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</si>
  <si>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</si>
  <si>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</si>
  <si>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</si>
  <si>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</si>
  <si>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</si>
  <si>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</si>
  <si>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</si>
  <si>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</si>
  <si>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</si>
  <si>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</si>
  <si>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</si>
  <si>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</si>
  <si>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</si>
  <si>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</si>
  <si>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</si>
  <si>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</si>
  <si>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</si>
  <si>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</si>
  <si>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</si>
  <si>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</si>
  <si>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</si>
  <si>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</si>
  <si>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</si>
  <si>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</si>
  <si>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</si>
  <si>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</si>
  <si>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</si>
  <si>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</si>
  <si>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</si>
  <si>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</si>
  <si>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</si>
  <si>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</si>
  <si>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</si>
  <si>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</si>
  <si>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</si>
  <si>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</si>
  <si>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</si>
  <si>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</si>
  <si>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</si>
  <si>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</si>
  <si>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</si>
  <si>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</si>
  <si>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</si>
  <si>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</si>
  <si>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</si>
  <si>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</si>
  <si>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</si>
  <si>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</si>
  <si>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</si>
  <si>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</si>
  <si>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</si>
  <si>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</si>
  <si>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</si>
  <si>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</si>
  <si>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</si>
  <si>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</si>
  <si>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</si>
  <si>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</si>
  <si>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</si>
  <si>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</si>
  <si>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</si>
  <si>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</si>
  <si>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</si>
  <si>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</si>
  <si>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</si>
  <si>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</si>
  <si>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</si>
  <si>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</si>
  <si>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</si>
  <si>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</si>
  <si>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</si>
  <si>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</si>
  <si>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</si>
  <si>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</si>
  <si>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</si>
  <si>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</si>
  <si>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</si>
  <si>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</si>
  <si>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</si>
  <si>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</si>
  <si>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</si>
  <si>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</si>
  <si>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</si>
  <si>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</si>
  <si>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</si>
  <si>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</si>
  <si>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</si>
  <si>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</si>
  <si>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</si>
  <si>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</si>
  <si>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</si>
  <si>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</si>
  <si>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</si>
  <si>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</si>
  <si>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</si>
  <si>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</si>
  <si>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</si>
  <si>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</si>
  <si>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</si>
  <si>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</si>
  <si>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</si>
  <si>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</si>
  <si>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</si>
  <si>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</si>
  <si>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</si>
  <si>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</si>
  <si>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</si>
  <si>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</si>
  <si>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</si>
  <si>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</si>
  <si>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</si>
  <si>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</si>
  <si>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</si>
  <si>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</si>
  <si>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</si>
  <si>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</si>
  <si>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</si>
  <si>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</si>
  <si>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</si>
  <si>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</si>
  <si>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</si>
  <si>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</si>
  <si>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</si>
  <si>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</si>
  <si>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</si>
  <si>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</si>
  <si>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</si>
  <si>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</si>
  <si>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</si>
  <si>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</si>
  <si>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</si>
  <si>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</si>
  <si>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</si>
  <si>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</si>
  <si>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</si>
  <si>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</si>
  <si>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</si>
  <si>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</si>
  <si>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</si>
  <si>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</si>
  <si>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</si>
  <si>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</si>
  <si>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</si>
  <si>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</si>
  <si>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</si>
  <si>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</si>
  <si>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</si>
  <si>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</si>
  <si>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</si>
  <si>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</si>
  <si>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</si>
  <si>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</si>
  <si>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</si>
  <si>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</si>
  <si>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</si>
  <si>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</si>
  <si>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</si>
  <si>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</si>
  <si>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</si>
  <si>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</si>
  <si>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</si>
  <si>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</si>
  <si>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</si>
  <si>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</si>
  <si>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</si>
  <si>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</si>
  <si>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</si>
  <si>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</si>
  <si>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</si>
  <si>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</si>
  <si>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</si>
  <si>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</si>
  <si>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</si>
  <si>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</si>
  <si>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</si>
  <si>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</si>
  <si>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</si>
  <si>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</si>
  <si>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</si>
  <si>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</si>
  <si>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</si>
  <si>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</si>
  <si>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</si>
  <si>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</si>
  <si>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</si>
  <si>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</si>
  <si>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</si>
  <si>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</si>
  <si>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</si>
  <si>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</si>
  <si>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</si>
  <si>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</si>
  <si>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</si>
  <si>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</si>
  <si>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</si>
  <si>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</si>
  <si>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</si>
  <si>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</si>
  <si>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</si>
  <si>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</si>
  <si>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</si>
  <si>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</si>
  <si>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</si>
  <si>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</si>
  <si>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</si>
  <si>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</si>
  <si>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</si>
  <si>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</si>
  <si>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</si>
  <si>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</si>
  <si>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</si>
  <si>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</si>
  <si>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</si>
  <si>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</si>
  <si>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</si>
  <si>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</si>
  <si>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</si>
  <si>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</si>
  <si>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</si>
  <si>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</si>
  <si>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</si>
  <si>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</si>
  <si>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</si>
  <si>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</si>
  <si>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</si>
  <si>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</si>
  <si>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</si>
  <si>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</si>
  <si>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</si>
  <si>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</si>
  <si>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</si>
  <si>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</si>
  <si>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</si>
  <si>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</si>
  <si>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</si>
  <si>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</si>
  <si>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</si>
  <si>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</si>
  <si>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</si>
  <si>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</si>
  <si>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</si>
  <si>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</si>
  <si>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</si>
  <si>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</si>
  <si>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</si>
  <si>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</si>
  <si>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</si>
  <si>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</si>
  <si>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</si>
  <si>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</si>
  <si>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</si>
  <si>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</si>
  <si>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</si>
  <si>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</si>
  <si>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</si>
  <si>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</si>
  <si>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</si>
  <si>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</si>
  <si>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</si>
  <si>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</si>
  <si>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</si>
  <si>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</si>
  <si>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</si>
  <si>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</si>
  <si>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</si>
  <si>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</si>
  <si>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</si>
  <si>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</si>
  <si>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</si>
  <si>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</si>
  <si>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</si>
  <si>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</si>
  <si>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</si>
  <si>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</si>
  <si>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</si>
  <si>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</si>
  <si>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</si>
  <si>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</si>
  <si>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</si>
  <si>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</si>
  <si>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</si>
  <si>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</si>
  <si>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</si>
  <si>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</si>
  <si>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</si>
  <si>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</si>
  <si>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</si>
  <si>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</si>
  <si>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</si>
  <si>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</si>
  <si>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</si>
  <si>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</si>
  <si>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</si>
  <si>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</si>
  <si>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</si>
  <si>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</si>
  <si>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</si>
  <si>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</si>
  <si>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</si>
  <si>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</si>
  <si>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</si>
  <si>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</si>
  <si>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</si>
  <si>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</si>
  <si>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</si>
  <si>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</si>
  <si>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</si>
  <si>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</si>
  <si>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</si>
  <si>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</si>
  <si>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</si>
  <si>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</si>
  <si>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</si>
  <si>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</si>
  <si>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</si>
  <si>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</si>
  <si>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</si>
  <si>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</si>
  <si>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</si>
  <si>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</si>
  <si>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</si>
  <si>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</si>
  <si>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</si>
  <si>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</si>
  <si>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</si>
  <si>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</si>
  <si>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</si>
  <si>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</si>
  <si>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</si>
  <si>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</si>
  <si>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</si>
  <si>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</si>
  <si>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</si>
  <si>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</si>
  <si>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</si>
  <si>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</si>
  <si>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</si>
  <si>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</si>
  <si>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</si>
  <si>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</si>
  <si>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</si>
  <si>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</si>
  <si>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</si>
  <si>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</si>
  <si>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</si>
  <si>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</si>
  <si>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</si>
  <si>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</si>
  <si>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</si>
  <si>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</si>
  <si>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</si>
  <si>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</si>
  <si>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</si>
  <si>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</si>
  <si>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</si>
  <si>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</si>
  <si>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</si>
  <si>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</si>
  <si>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</si>
  <si>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</si>
  <si>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</si>
  <si>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</si>
  <si>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</si>
  <si>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</si>
  <si>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</si>
  <si>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</si>
  <si>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</si>
  <si>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</si>
  <si>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</si>
  <si>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</si>
  <si>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</si>
  <si>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</si>
  <si>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</si>
  <si>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</si>
  <si>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</si>
  <si>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</si>
  <si>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</si>
  <si>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</si>
  <si>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</si>
  <si>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</si>
  <si>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</si>
  <si>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</si>
  <si>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</si>
  <si>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</si>
  <si>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</si>
  <si>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</si>
  <si>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</si>
  <si>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</si>
  <si>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</si>
  <si>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</si>
  <si>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</si>
  <si>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</si>
  <si>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</si>
  <si>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</si>
  <si>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</si>
  <si>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</si>
  <si>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</si>
  <si>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</si>
  <si>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</si>
  <si>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</si>
  <si>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</si>
  <si>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</si>
  <si>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</si>
  <si>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</si>
  <si>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</si>
  <si>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</si>
  <si>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</si>
  <si>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</si>
  <si>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</si>
  <si>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</si>
  <si>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</si>
  <si>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</si>
  <si>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</si>
  <si>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</si>
  <si>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</si>
  <si>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</si>
  <si>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</si>
  <si>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</si>
  <si>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</si>
  <si>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</si>
  <si>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</si>
  <si>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</si>
  <si>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</si>
  <si>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</si>
  <si>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</si>
  <si>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</si>
  <si>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</si>
  <si>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</si>
  <si>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</si>
  <si>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</si>
  <si>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</si>
  <si>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</si>
  <si>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</si>
  <si>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</si>
  <si>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</si>
  <si>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</si>
  <si>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</si>
  <si>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</si>
  <si>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</si>
  <si>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</si>
  <si>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</si>
  <si>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</si>
  <si>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</si>
  <si>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</si>
  <si>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</si>
  <si>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</si>
  <si>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</si>
  <si>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</si>
  <si>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</si>
  <si>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</si>
  <si>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</si>
  <si>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</si>
  <si>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</si>
  <si>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</si>
  <si>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</si>
  <si>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</si>
  <si>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</si>
  <si>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</si>
  <si>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</si>
  <si>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</si>
  <si>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</si>
  <si>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</si>
  <si>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</si>
  <si>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</si>
  <si>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</si>
  <si>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</si>
  <si>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</si>
  <si>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</si>
  <si>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</si>
  <si>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</si>
  <si>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</si>
  <si>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</si>
  <si>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</si>
  <si>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</si>
  <si>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</si>
  <si>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</si>
  <si>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</si>
  <si>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</si>
  <si>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</si>
  <si>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</si>
  <si>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</si>
  <si>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</si>
  <si>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</si>
  <si>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</si>
  <si>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</si>
  <si>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</si>
  <si>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</si>
  <si>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</si>
  <si>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</si>
  <si>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</si>
  <si>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</si>
  <si>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</si>
  <si>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</si>
  <si>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</si>
  <si>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</si>
  <si>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</si>
  <si>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</si>
  <si>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</si>
  <si>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</si>
  <si>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</si>
  <si>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</si>
  <si>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</si>
  <si>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</si>
  <si>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</si>
  <si>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</si>
  <si>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</si>
  <si>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</si>
  <si>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</si>
  <si>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</si>
  <si>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</si>
  <si>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</si>
  <si>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</si>
  <si>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</si>
  <si>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</si>
  <si>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</si>
  <si>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</si>
  <si>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</si>
  <si>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</si>
  <si>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</si>
  <si>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</si>
  <si>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</si>
  <si>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</si>
  <si>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</si>
  <si>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</si>
  <si>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</si>
  <si>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</si>
  <si>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</si>
  <si>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</si>
  <si>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</si>
  <si>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</si>
  <si>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</si>
  <si>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</si>
  <si>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</si>
  <si>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</si>
  <si>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</si>
  <si>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</si>
  <si>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</si>
  <si>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</si>
  <si>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</si>
  <si>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</si>
  <si>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</si>
  <si>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</si>
  <si>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</si>
  <si>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</si>
  <si>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</si>
  <si>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</si>
  <si>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</si>
  <si>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</si>
  <si>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</si>
  <si>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</si>
  <si>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</si>
  <si>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</si>
  <si>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</si>
  <si>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</si>
  <si>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</si>
  <si>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</si>
  <si>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</si>
  <si>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</si>
  <si>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</si>
  <si>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</si>
  <si>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</si>
  <si>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</si>
  <si>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</si>
  <si>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</si>
  <si>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</si>
  <si>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</si>
  <si>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</si>
  <si>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</si>
  <si>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</si>
  <si>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</si>
  <si>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</si>
  <si>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</si>
  <si>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</si>
  <si>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</si>
  <si>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</si>
  <si>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</si>
  <si>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</si>
  <si>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</si>
  <si>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</si>
  <si>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</si>
  <si>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</si>
  <si>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</si>
  <si>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</si>
  <si>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</si>
  <si>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</si>
  <si>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</si>
  <si>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</si>
  <si>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</si>
  <si>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</si>
  <si>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</si>
  <si>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</si>
  <si>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</si>
  <si>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</si>
  <si>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</si>
  <si>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</si>
  <si>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</si>
  <si>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</si>
  <si>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</si>
  <si>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</si>
  <si>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</si>
  <si>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</si>
  <si>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</si>
  <si>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</si>
  <si>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</si>
  <si>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</si>
  <si>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</si>
  <si>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</si>
  <si>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</si>
  <si>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</si>
  <si>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</si>
  <si>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</si>
  <si>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</si>
  <si>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</si>
  <si>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</si>
  <si>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</si>
  <si>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</si>
  <si>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</si>
  <si>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</si>
  <si>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</si>
  <si>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</si>
  <si>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</si>
  <si>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</si>
  <si>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</si>
  <si>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</si>
  <si>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</si>
  <si>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</si>
  <si>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</si>
  <si>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</si>
  <si>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</si>
  <si>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</si>
  <si>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</si>
  <si>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</si>
  <si>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</si>
  <si>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</si>
  <si>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</si>
  <si>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</si>
  <si>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</si>
  <si>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</si>
  <si>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</si>
  <si>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</si>
  <si>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</si>
  <si>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</si>
  <si>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</si>
  <si>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</si>
  <si>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</si>
  <si>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</si>
  <si>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</si>
  <si>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</si>
  <si>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</si>
  <si>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</si>
  <si>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</si>
  <si>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</si>
  <si>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</si>
  <si>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</si>
  <si>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</si>
  <si>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</si>
  <si>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</si>
  <si>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</si>
  <si>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</si>
  <si>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</si>
  <si>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</si>
  <si>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</si>
  <si>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</si>
  <si>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</si>
  <si>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</si>
  <si>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</si>
  <si>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</si>
  <si>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</si>
  <si>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</si>
  <si>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</si>
  <si>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</si>
  <si>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</si>
  <si>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</si>
  <si>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</si>
  <si>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</si>
  <si>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</si>
  <si>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</si>
  <si>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</si>
  <si>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</si>
  <si>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</si>
  <si>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</si>
  <si>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</si>
  <si>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</si>
  <si>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</si>
  <si>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</si>
  <si>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</si>
  <si>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</si>
  <si>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</si>
  <si>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</si>
  <si>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</si>
  <si>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</si>
  <si>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</si>
  <si>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</si>
  <si>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</si>
  <si>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</si>
  <si>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</si>
  <si>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</si>
  <si>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</si>
  <si>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</si>
  <si>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</si>
  <si>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</si>
  <si>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</si>
  <si>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</si>
  <si>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</si>
  <si>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</si>
  <si>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</si>
  <si>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</si>
  <si>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</si>
  <si>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</si>
  <si>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</si>
  <si>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</si>
  <si>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</si>
  <si>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</si>
  <si>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</si>
  <si>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</si>
  <si>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</si>
  <si>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</si>
  <si>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</si>
  <si>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</si>
  <si>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</si>
  <si>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</si>
  <si>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</si>
  <si>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</si>
  <si>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</si>
  <si>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</si>
  <si>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</si>
  <si>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</si>
  <si>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</si>
  <si>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</si>
  <si>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</si>
  <si>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</si>
  <si>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</si>
  <si>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</si>
  <si>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</si>
  <si>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</si>
  <si>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</si>
  <si>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</si>
  <si>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</si>
  <si>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</si>
  <si>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</si>
  <si>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</si>
  <si>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</si>
  <si>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</si>
  <si>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</si>
  <si>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</si>
  <si>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</si>
  <si>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</si>
  <si>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</si>
  <si>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</si>
  <si>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</si>
  <si>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</si>
  <si>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</si>
  <si>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</si>
  <si>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</si>
  <si>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</si>
  <si>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</si>
  <si>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</si>
  <si>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</si>
  <si>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</si>
  <si>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</si>
  <si>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</si>
  <si>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</si>
  <si>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</si>
  <si>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</si>
  <si>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</si>
  <si>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</si>
  <si>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</si>
  <si>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</si>
  <si>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</si>
  <si>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</si>
  <si>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</si>
  <si>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</si>
  <si>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</si>
  <si>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</si>
  <si>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</si>
  <si>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</si>
  <si>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</si>
  <si>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</si>
  <si>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</si>
  <si>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</si>
  <si>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</si>
  <si>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</si>
  <si>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</si>
  <si>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</si>
  <si>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</si>
  <si>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</si>
  <si>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</si>
  <si>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</si>
  <si>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</si>
  <si>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</si>
  <si>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</si>
  <si>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</si>
  <si>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</si>
  <si>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</si>
  <si>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</si>
  <si>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</si>
  <si>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</si>
  <si>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</si>
  <si>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</si>
  <si>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</si>
  <si>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</si>
  <si>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</si>
  <si>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</si>
  <si>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</si>
  <si>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</si>
  <si>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</si>
  <si>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</si>
  <si>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</si>
  <si>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</si>
  <si>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</si>
  <si>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</si>
  <si>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</si>
  <si>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</si>
  <si>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</si>
  <si>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</si>
  <si>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</si>
  <si>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</si>
  <si>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</si>
  <si>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</si>
  <si>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</si>
  <si>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</si>
  <si>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</si>
  <si>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</si>
  <si>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</si>
  <si>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</si>
  <si>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</si>
  <si>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</si>
  <si>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</si>
  <si>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</si>
  <si>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</si>
  <si>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</si>
  <si>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</si>
  <si>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</si>
  <si>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</si>
  <si>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</si>
  <si>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</si>
  <si>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</si>
  <si>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</si>
  <si>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</si>
  <si>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</si>
  <si>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</si>
  <si>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</si>
  <si>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</si>
  <si>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</si>
  <si>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</si>
  <si>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</si>
  <si>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</si>
  <si>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</si>
  <si>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</si>
  <si>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</si>
  <si>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</si>
  <si>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</si>
  <si>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</si>
  <si>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</si>
  <si>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</si>
  <si>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</si>
  <si>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</si>
  <si>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</si>
  <si>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</si>
  <si>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</si>
  <si>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</si>
  <si>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</si>
  <si>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</si>
  <si>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</si>
  <si>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</si>
  <si>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</si>
  <si>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</si>
  <si>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</si>
  <si>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</si>
  <si>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</si>
  <si>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</si>
  <si>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</si>
  <si>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</si>
  <si>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</si>
  <si>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</si>
  <si>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</si>
  <si>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</si>
  <si>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</si>
  <si>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</si>
  <si>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</si>
  <si>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</si>
  <si>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</si>
  <si>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</si>
  <si>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</si>
  <si>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</si>
  <si>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</si>
  <si>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</si>
  <si>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</si>
  <si>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</si>
  <si>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</si>
  <si>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</si>
  <si>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</si>
  <si>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</si>
  <si>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</si>
  <si>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</si>
  <si>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</si>
  <si>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</si>
  <si>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</si>
  <si>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</si>
  <si>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</si>
  <si>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</si>
  <si>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</si>
  <si>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</si>
  <si>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</si>
  <si>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</si>
  <si>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</si>
  <si>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</si>
  <si>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</si>
  <si>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</si>
  <si>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</si>
  <si>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</si>
  <si>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</si>
  <si>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</si>
  <si>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</si>
  <si>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</si>
  <si>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</si>
  <si>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</si>
  <si>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</si>
  <si>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</si>
  <si>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</si>
  <si>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</si>
  <si>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</si>
  <si>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</si>
  <si>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</si>
  <si>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</si>
  <si>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</si>
  <si>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</si>
  <si>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</si>
  <si>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</si>
  <si>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</si>
  <si>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</si>
  <si>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</si>
  <si>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</si>
  <si>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</si>
  <si>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</si>
  <si>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</si>
  <si>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</si>
  <si>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</si>
  <si>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</si>
  <si>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</si>
  <si>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</si>
  <si>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</si>
  <si>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</si>
  <si>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</si>
  <si>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</si>
  <si>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</si>
  <si>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</si>
  <si>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</si>
  <si>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</si>
  <si>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</si>
  <si>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</si>
  <si>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</si>
  <si>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</si>
  <si>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</si>
  <si>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</si>
  <si>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</si>
  <si>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</si>
  <si>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</si>
  <si>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</si>
  <si>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</si>
  <si>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</si>
  <si>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</si>
  <si>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</si>
  <si>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</si>
  <si>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</si>
  <si>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</si>
  <si>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</si>
  <si>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</si>
  <si>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</si>
  <si>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</si>
  <si>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</si>
  <si>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</si>
  <si>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</si>
  <si>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</si>
  <si>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</si>
  <si>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</si>
  <si>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</si>
  <si>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</si>
  <si>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</si>
  <si>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</si>
  <si>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</si>
  <si>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</si>
  <si>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</si>
  <si>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</si>
  <si>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</si>
  <si>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</si>
  <si>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</si>
  <si>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</si>
  <si>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</si>
  <si>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</si>
  <si>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</si>
  <si>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</si>
  <si>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</si>
  <si>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</si>
  <si>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</si>
  <si>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</si>
  <si>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</si>
  <si>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</si>
  <si>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</si>
  <si>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</si>
  <si>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</si>
  <si>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</si>
  <si>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</si>
  <si>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</si>
  <si>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</si>
  <si>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</si>
  <si>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</si>
  <si>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</si>
  <si>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</si>
  <si>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</si>
  <si>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</si>
  <si>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</si>
  <si>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</si>
  <si>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</si>
  <si>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</si>
  <si>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</si>
  <si>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</si>
  <si>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</si>
  <si>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</si>
  <si>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</si>
  <si>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</si>
  <si>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</si>
  <si>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</si>
  <si>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</si>
  <si>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</si>
  <si>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</si>
  <si>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</si>
  <si>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</si>
  <si>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</si>
  <si>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</si>
  <si>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</si>
  <si>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</si>
  <si>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</si>
  <si>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</si>
  <si>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</si>
  <si>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</si>
  <si>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</si>
  <si>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</si>
  <si>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</si>
  <si>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</si>
  <si>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</si>
  <si>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</si>
  <si>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</si>
  <si>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</si>
  <si>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</si>
  <si>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</si>
  <si>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</si>
  <si>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</si>
  <si>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</si>
  <si>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</si>
  <si>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</si>
  <si>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</si>
  <si>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</si>
  <si>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</si>
  <si>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</si>
  <si>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</si>
  <si>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</si>
  <si>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</si>
  <si>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</si>
  <si>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</si>
  <si>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</si>
  <si>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</si>
  <si>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</si>
  <si>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</si>
  <si>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</si>
  <si>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</si>
  <si>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</si>
  <si>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</si>
  <si>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</si>
  <si>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</si>
  <si>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</si>
  <si>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</si>
  <si>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</si>
  <si>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</si>
  <si>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</si>
  <si>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</si>
  <si>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</si>
  <si>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</si>
  <si>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</si>
  <si>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</si>
  <si>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</si>
  <si>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</si>
  <si>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</si>
  <si>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</si>
  <si>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</si>
  <si>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</si>
  <si>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</si>
  <si>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</si>
  <si>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</si>
  <si>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</si>
  <si>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</si>
  <si>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</si>
  <si>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</si>
  <si>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</si>
  <si>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</si>
  <si>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</si>
  <si>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</si>
  <si>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</si>
  <si>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</si>
  <si>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</si>
  <si>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</si>
  <si>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</si>
  <si>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</si>
  <si>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</si>
  <si>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</si>
  <si>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</si>
  <si>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</si>
  <si>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</si>
  <si>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</si>
  <si>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</si>
  <si>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</si>
  <si>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</si>
  <si>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</si>
  <si>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</si>
  <si>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</si>
  <si>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</si>
  <si>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</si>
  <si>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</si>
  <si>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</si>
  <si>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</si>
  <si>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</si>
  <si>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</si>
  <si>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</si>
  <si>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</si>
  <si>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</si>
  <si>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</si>
  <si>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</si>
  <si>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</si>
  <si>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</si>
  <si>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</si>
  <si>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</si>
  <si>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</si>
  <si>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</si>
  <si>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</si>
  <si>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</si>
  <si>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</si>
  <si>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</si>
  <si>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</si>
  <si>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</si>
  <si>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</si>
  <si>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</si>
  <si>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</si>
  <si>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</si>
  <si>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</si>
  <si>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</si>
  <si>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</si>
  <si>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</si>
  <si>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</si>
  <si>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</si>
  <si>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</si>
  <si>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</si>
  <si>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</si>
  <si>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</si>
  <si>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</si>
  <si>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</si>
  <si>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</si>
  <si>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</si>
  <si>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</si>
  <si>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</si>
  <si>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</si>
  <si>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</si>
  <si>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</si>
  <si>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</si>
  <si>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</si>
  <si>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</si>
  <si>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</si>
  <si>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</si>
  <si>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</si>
  <si>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</si>
  <si>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</si>
  <si>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</si>
  <si>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</si>
  <si>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</si>
  <si>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</si>
  <si>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</si>
  <si>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</si>
  <si>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</si>
  <si>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</si>
  <si>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</si>
  <si>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</si>
  <si>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</si>
  <si>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</si>
  <si>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</si>
  <si>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</si>
  <si>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</si>
  <si>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</si>
  <si>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</si>
  <si>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</si>
  <si>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</si>
  <si>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</si>
  <si>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</si>
  <si>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</si>
  <si>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</si>
  <si>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</si>
  <si>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</si>
  <si>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</si>
  <si>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</si>
  <si>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</si>
  <si>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</si>
  <si>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</si>
  <si>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</si>
  <si>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</si>
  <si>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</si>
  <si>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</si>
  <si>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</si>
  <si>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</si>
  <si>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</si>
  <si>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</si>
  <si>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</si>
  <si>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</si>
  <si>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</si>
  <si>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</si>
  <si>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</si>
  <si>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</si>
  <si>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</si>
  <si>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</si>
  <si>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</si>
  <si>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</si>
  <si>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</si>
  <si>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</si>
  <si>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</si>
  <si>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</si>
  <si>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</si>
  <si>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</si>
  <si>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</si>
  <si>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</si>
  <si>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</si>
  <si>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</si>
  <si>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</si>
  <si>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</si>
  <si>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</si>
  <si>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</si>
  <si>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</si>
  <si>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</si>
  <si>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</si>
  <si>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</si>
  <si>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</si>
  <si>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</si>
  <si>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</si>
  <si>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</si>
  <si>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</si>
  <si>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</si>
  <si>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</si>
  <si>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</si>
  <si>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</si>
  <si>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</si>
  <si>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</si>
  <si>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</si>
  <si>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</si>
  <si>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</si>
  <si>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</si>
  <si>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</si>
  <si>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</si>
  <si>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</si>
  <si>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</si>
  <si>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</si>
  <si>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</si>
  <si>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</si>
  <si>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</si>
  <si>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</si>
  <si>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</si>
  <si>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</si>
  <si>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</si>
  <si>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</si>
  <si>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</si>
  <si>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</si>
  <si>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</si>
  <si>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</si>
  <si>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</si>
  <si>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</si>
  <si>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</si>
  <si>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</si>
  <si>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</si>
  <si>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</si>
  <si>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</si>
  <si>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</si>
  <si>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</si>
  <si>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</si>
  <si>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</si>
  <si>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</si>
  <si>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</si>
  <si>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</si>
  <si>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</si>
  <si>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</si>
  <si>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</si>
  <si>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</si>
  <si>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</si>
  <si>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</si>
  <si>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</si>
  <si>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</si>
  <si>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</si>
  <si>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</si>
  <si>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</si>
  <si>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</si>
  <si>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</si>
  <si>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</si>
  <si>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</si>
  <si>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</si>
  <si>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</si>
  <si>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</si>
  <si>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</si>
  <si>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</si>
  <si>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</si>
  <si>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</si>
  <si>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</si>
  <si>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</si>
  <si>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</si>
  <si>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</si>
  <si>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</si>
  <si>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</si>
  <si>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</si>
  <si>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</si>
  <si>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</si>
  <si>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</si>
  <si>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</si>
  <si>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</si>
  <si>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</si>
  <si>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</si>
  <si>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</si>
  <si>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</si>
  <si>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</si>
  <si>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</si>
  <si>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</si>
  <si>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</si>
  <si>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</si>
  <si>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</si>
  <si>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</si>
  <si>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</si>
  <si>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</si>
  <si>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</si>
  <si>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</si>
  <si>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</si>
  <si>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</si>
  <si>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</si>
  <si>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</si>
  <si>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</si>
  <si>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</si>
  <si>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</si>
  <si>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</si>
  <si>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</si>
  <si>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</si>
  <si>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</si>
  <si>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</si>
  <si>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</si>
  <si>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</si>
  <si>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</si>
  <si>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</si>
  <si>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</si>
  <si>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</si>
  <si>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</si>
  <si>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</si>
  <si>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</si>
  <si>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</si>
  <si>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</si>
  <si>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</si>
  <si>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</si>
  <si>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</si>
  <si>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</si>
  <si>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</si>
  <si>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</si>
  <si>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</si>
  <si>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</si>
  <si>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</si>
  <si>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</si>
  <si>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</si>
  <si>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</si>
  <si>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</si>
  <si>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</si>
  <si>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</si>
  <si>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</si>
  <si>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</si>
  <si>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</si>
  <si>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</si>
  <si>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</si>
  <si>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</si>
  <si>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</si>
  <si>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</si>
  <si>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</si>
  <si>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</si>
  <si>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</si>
  <si>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</si>
  <si>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</si>
  <si>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</si>
  <si>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</si>
  <si>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</si>
  <si>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</si>
  <si>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</si>
  <si>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</si>
  <si>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</si>
  <si>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</si>
  <si>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</si>
  <si>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</si>
  <si>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</si>
  <si>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</si>
  <si>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</si>
  <si>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</si>
  <si>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</si>
  <si>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</si>
  <si>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</si>
  <si>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</si>
  <si>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</si>
  <si>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</si>
  <si>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</si>
  <si>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</si>
  <si>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</si>
  <si>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</si>
  <si>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</si>
  <si>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</si>
  <si>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</si>
  <si>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</si>
  <si>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</si>
  <si>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</si>
  <si>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</si>
  <si>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</si>
  <si>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</si>
  <si>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</si>
  <si>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</si>
  <si>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</si>
  <si>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</si>
  <si>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</si>
  <si>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</si>
  <si>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</si>
  <si>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</si>
  <si>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</si>
  <si>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</si>
  <si>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</si>
  <si>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</si>
  <si>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</si>
  <si>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</si>
  <si>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</si>
  <si>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</si>
  <si>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</si>
  <si>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</si>
  <si>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</si>
  <si>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</si>
  <si>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</si>
  <si>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</si>
  <si>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</si>
  <si>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</si>
  <si>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</si>
  <si>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</si>
  <si>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</si>
  <si>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</si>
  <si>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</si>
  <si>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</si>
  <si>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</si>
  <si>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</si>
  <si>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</si>
  <si>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</si>
  <si>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</si>
  <si>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</si>
  <si>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</si>
  <si>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</si>
  <si>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</si>
  <si>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</si>
  <si>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</si>
  <si>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</si>
  <si>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</si>
  <si>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</si>
  <si>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</si>
  <si>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</si>
  <si>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</si>
  <si>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</si>
  <si>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</si>
  <si>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</si>
  <si>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</si>
  <si>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</si>
  <si>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</si>
  <si>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</si>
  <si>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</si>
  <si>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</si>
  <si>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</si>
  <si>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</si>
  <si>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</si>
  <si>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</si>
  <si>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</si>
  <si>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</si>
  <si>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</si>
  <si>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</si>
  <si>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</si>
  <si>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</si>
  <si>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</si>
  <si>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</si>
  <si>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</si>
  <si>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</si>
  <si>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</si>
  <si>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</si>
  <si>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</si>
  <si>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</si>
  <si>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</si>
  <si>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</si>
  <si>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</si>
  <si>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</si>
  <si>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</si>
  <si>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</si>
  <si>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</si>
  <si>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</si>
  <si>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</si>
  <si>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</si>
  <si>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</si>
  <si>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</si>
  <si>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</si>
  <si>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</si>
  <si>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</si>
  <si>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</si>
  <si>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</si>
  <si>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</si>
  <si>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</si>
  <si>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</si>
  <si>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</si>
  <si>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</si>
  <si>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</si>
  <si>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</si>
  <si>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</si>
  <si>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</si>
  <si>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</si>
  <si>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</si>
  <si>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</si>
  <si>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</si>
  <si>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</si>
  <si>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</si>
  <si>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</si>
  <si>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</si>
  <si>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</si>
  <si>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</si>
  <si>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</si>
  <si>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</si>
  <si>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</si>
  <si>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</si>
  <si>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</si>
  <si>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</si>
  <si>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</si>
  <si>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</si>
  <si>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</si>
  <si>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</si>
  <si>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</si>
  <si>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</si>
  <si>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</si>
  <si>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</si>
  <si>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</si>
  <si>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</si>
  <si>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</si>
  <si>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</si>
  <si>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</si>
  <si>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</si>
  <si>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</si>
  <si>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</si>
  <si>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</si>
  <si>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</si>
  <si>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</si>
  <si>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</si>
  <si>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</si>
  <si>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</si>
  <si>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</si>
  <si>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</si>
  <si>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</si>
  <si>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</si>
  <si>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</si>
  <si>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</si>
  <si>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</si>
  <si>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</si>
  <si>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</si>
  <si>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</si>
  <si>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</si>
  <si>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</si>
  <si>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</si>
  <si>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</si>
  <si>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</si>
  <si>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</si>
  <si>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</si>
  <si>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</si>
  <si>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</si>
  <si>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</si>
  <si>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</si>
  <si>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</si>
  <si>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</si>
  <si>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</si>
  <si>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</si>
  <si>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</si>
  <si>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</si>
  <si>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</si>
  <si>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</si>
  <si>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</si>
  <si>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</si>
  <si>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</si>
  <si>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</si>
  <si>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</si>
  <si>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</si>
  <si>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</si>
  <si>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</si>
  <si>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</si>
  <si>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</si>
  <si>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</si>
  <si>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</si>
  <si>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</si>
  <si>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</si>
  <si>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</si>
  <si>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</si>
  <si>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</si>
  <si>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</si>
  <si>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</si>
  <si>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</si>
  <si>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</si>
  <si>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</si>
  <si>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</si>
  <si>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</si>
  <si>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</si>
  <si>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</si>
  <si>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</si>
  <si>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</si>
  <si>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</si>
  <si>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</si>
  <si>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</si>
  <si>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</si>
  <si>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</si>
  <si>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</si>
  <si>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</si>
  <si>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</si>
  <si>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</si>
  <si>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</si>
  <si>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</si>
  <si>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</si>
  <si>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</si>
  <si>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</si>
  <si>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</si>
  <si>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</si>
  <si>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</si>
  <si>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</si>
  <si>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</si>
  <si>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</si>
  <si>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</si>
  <si>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</si>
  <si>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</si>
  <si>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</si>
  <si>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</si>
  <si>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</si>
  <si>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</si>
  <si>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</si>
  <si>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</si>
  <si>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</si>
  <si>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</si>
  <si>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</si>
  <si>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</si>
  <si>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</si>
  <si>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</si>
  <si>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</si>
  <si>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</si>
  <si>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</si>
  <si>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</si>
  <si>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</si>
  <si>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</si>
  <si>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</si>
  <si>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</si>
  <si>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</si>
  <si>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</si>
  <si>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</si>
  <si>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</si>
  <si>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</si>
  <si>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</si>
  <si>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</si>
  <si>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</si>
  <si>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</si>
  <si>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</si>
  <si>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</si>
  <si>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</si>
  <si>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</si>
  <si>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</si>
  <si>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</si>
  <si>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</si>
  <si>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</si>
  <si>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</si>
  <si>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</si>
  <si>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</si>
  <si>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</si>
  <si>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</si>
  <si>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</si>
  <si>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</si>
  <si>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</si>
  <si>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</si>
  <si>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</si>
  <si>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</si>
  <si>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</si>
  <si>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</si>
  <si>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</si>
  <si>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</si>
  <si>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</si>
  <si>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</si>
  <si>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</si>
  <si>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</si>
  <si>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</si>
  <si>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</si>
  <si>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</si>
  <si>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</si>
  <si>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</si>
  <si>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</si>
  <si>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</si>
  <si>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</si>
  <si>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</si>
  <si>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</si>
  <si>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</si>
  <si>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</si>
  <si>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</si>
  <si>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</si>
  <si>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</si>
  <si>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</si>
  <si>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</si>
  <si>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</si>
  <si>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</si>
  <si>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</si>
  <si>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</si>
  <si>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</si>
  <si>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</si>
  <si>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</si>
  <si>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</si>
  <si>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</si>
  <si>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</si>
  <si>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</si>
  <si>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</si>
  <si>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</si>
  <si>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</si>
  <si>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</si>
  <si>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</si>
  <si>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</si>
  <si>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</si>
  <si>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</si>
  <si>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</si>
  <si>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</si>
  <si>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</si>
  <si>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</si>
  <si>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</si>
  <si>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</si>
  <si>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</si>
  <si>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</si>
  <si>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</si>
  <si>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</si>
  <si>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</si>
  <si>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</si>
  <si>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</si>
  <si>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</si>
  <si>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</si>
  <si>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</si>
  <si>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</si>
  <si>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</si>
  <si>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</si>
  <si>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</si>
  <si>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</si>
  <si>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</si>
  <si>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</si>
  <si>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</si>
  <si>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</si>
  <si>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</si>
  <si>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</si>
  <si>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</si>
  <si>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</si>
  <si>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</si>
  <si>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</si>
  <si>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</si>
  <si>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</si>
  <si>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</si>
  <si>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</si>
  <si>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</si>
  <si>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</si>
  <si>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</si>
  <si>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</si>
  <si>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</si>
  <si>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</si>
  <si>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</si>
  <si>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</si>
  <si>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</si>
  <si>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</si>
  <si>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</si>
  <si>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</si>
  <si>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</si>
  <si>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</si>
  <si>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</si>
  <si>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</si>
  <si>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</si>
  <si>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</si>
  <si>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</si>
  <si>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</si>
  <si>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</si>
  <si>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</si>
  <si>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</si>
  <si>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</si>
  <si>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</si>
  <si>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</si>
  <si>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</si>
  <si>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</si>
  <si>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</si>
  <si>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</si>
  <si>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</si>
  <si>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</si>
  <si>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</si>
  <si>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</si>
  <si>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</si>
  <si>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</si>
  <si>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</si>
  <si>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</si>
  <si>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</si>
  <si>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</si>
  <si>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</si>
  <si>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</si>
  <si>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</si>
  <si>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</si>
  <si>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</si>
  <si>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</si>
  <si>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</si>
  <si>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</si>
  <si>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</si>
  <si>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</si>
  <si>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</si>
  <si>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</si>
  <si>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</si>
  <si>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</si>
  <si>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</si>
  <si>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</si>
  <si>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</si>
  <si>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</si>
  <si>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</si>
  <si>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</si>
  <si>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</si>
  <si>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</si>
  <si>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</si>
  <si>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</si>
  <si>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</si>
  <si>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</si>
  <si>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</si>
  <si>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</si>
  <si>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</si>
  <si>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</si>
  <si>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</si>
  <si>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</si>
  <si>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</si>
  <si>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</si>
  <si>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</si>
  <si>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</si>
  <si>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</si>
  <si>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</si>
  <si>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</si>
  <si>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</si>
  <si>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</si>
  <si>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</si>
  <si>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</si>
  <si>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</si>
  <si>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</si>
  <si>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</si>
  <si>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</si>
  <si>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</si>
  <si>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</si>
  <si>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</si>
  <si>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</si>
  <si>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</si>
  <si>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</si>
  <si>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</si>
  <si>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</si>
  <si>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</si>
  <si>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</si>
  <si>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</si>
  <si>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</si>
  <si>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</si>
  <si>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</si>
  <si>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</si>
  <si>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</si>
  <si>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</si>
  <si>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</si>
  <si>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</si>
  <si>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</si>
  <si>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</si>
  <si>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</si>
  <si>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</si>
  <si>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</si>
  <si>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</si>
  <si>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</si>
  <si>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</si>
  <si>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</si>
  <si>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</si>
  <si>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</si>
  <si>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</si>
  <si>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</si>
  <si>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</si>
  <si>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</si>
  <si>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</si>
  <si>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</si>
  <si>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</si>
  <si>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</si>
  <si>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</si>
  <si>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</si>
  <si>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</si>
  <si>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</si>
  <si>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</si>
  <si>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</si>
  <si>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</si>
  <si>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</si>
  <si>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</si>
  <si>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</si>
  <si>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</si>
  <si>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</si>
  <si>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</si>
  <si>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</si>
  <si>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</si>
  <si>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</si>
  <si>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</si>
  <si>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</si>
  <si>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</si>
  <si>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</si>
  <si>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</si>
  <si>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</si>
  <si>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</si>
  <si>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</si>
  <si>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</si>
  <si>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</si>
  <si>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</si>
  <si>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</si>
  <si>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</si>
  <si>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</si>
  <si>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</si>
  <si>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</si>
  <si>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</si>
  <si>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</si>
  <si>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</si>
  <si>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</si>
  <si>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</si>
  <si>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</si>
  <si>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</si>
  <si>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</si>
  <si>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</si>
  <si>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</si>
  <si>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</si>
  <si>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</si>
  <si>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</si>
  <si>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</si>
  <si>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</si>
  <si>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</si>
  <si>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</si>
  <si>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</si>
  <si>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</si>
  <si>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</si>
  <si>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</si>
  <si>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</si>
  <si>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</si>
  <si>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</si>
  <si>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</si>
  <si>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</si>
  <si>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</si>
  <si>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</si>
  <si>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</si>
  <si>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</si>
  <si>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</si>
  <si>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</si>
  <si>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</si>
  <si>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</si>
  <si>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</si>
  <si>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</si>
  <si>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</si>
  <si>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</si>
  <si>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</si>
  <si>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</si>
  <si>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</si>
  <si>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</si>
  <si>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</si>
  <si>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</si>
  <si>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</si>
  <si>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</si>
  <si>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</si>
  <si>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</si>
  <si>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</si>
  <si>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</si>
  <si>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</si>
  <si>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</si>
  <si>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</si>
  <si>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</si>
  <si>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</si>
  <si>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</si>
  <si>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</si>
  <si>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</si>
  <si>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</si>
  <si>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</si>
  <si>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</si>
  <si>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</si>
  <si>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</si>
  <si>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</si>
  <si>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</si>
  <si>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</si>
  <si>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</si>
  <si>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</si>
  <si>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</si>
  <si>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</si>
  <si>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</si>
  <si>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</si>
  <si>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</si>
  <si>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</si>
  <si>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</si>
  <si>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</si>
  <si>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</si>
  <si>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</si>
  <si>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</si>
  <si>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</si>
  <si>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</si>
  <si>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</si>
  <si>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</si>
  <si>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</si>
  <si>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</si>
  <si>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</si>
  <si>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</si>
  <si>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</si>
  <si>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</si>
  <si>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</si>
  <si>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</si>
  <si>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</si>
  <si>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</si>
  <si>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</si>
  <si>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</si>
  <si>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</si>
  <si>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</si>
  <si>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</si>
  <si>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</si>
  <si>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</si>
  <si>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</si>
  <si>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</si>
  <si>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</si>
  <si>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</si>
  <si>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</si>
  <si>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</si>
  <si>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</si>
  <si>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</si>
  <si>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</si>
  <si>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</si>
  <si>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</si>
  <si>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</si>
  <si>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</si>
  <si>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</si>
  <si>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</si>
  <si>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</si>
  <si>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</si>
  <si>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</si>
  <si>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</si>
  <si>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</si>
  <si>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</si>
  <si>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</si>
  <si>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</si>
  <si>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</si>
  <si>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</si>
  <si>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</si>
  <si>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</si>
  <si>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</si>
  <si>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</si>
  <si>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</si>
  <si>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</si>
  <si>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</si>
  <si>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</si>
  <si>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</si>
  <si>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</si>
  <si>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</si>
  <si>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</si>
  <si>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</si>
  <si>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</si>
  <si>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</si>
  <si>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</si>
  <si>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</si>
  <si>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</si>
  <si>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</si>
  <si>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</si>
  <si>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</si>
  <si>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</si>
  <si>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</si>
  <si>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</si>
  <si>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</si>
  <si>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</si>
  <si>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</si>
  <si>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</si>
  <si>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</si>
  <si>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</si>
  <si>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</si>
  <si>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</si>
  <si>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</si>
  <si>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</si>
  <si>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</si>
  <si>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</si>
  <si>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</si>
  <si>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</si>
  <si>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</si>
  <si>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</si>
  <si>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</si>
  <si>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</si>
  <si>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</si>
  <si>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</si>
  <si>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</si>
  <si>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</si>
  <si>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</si>
  <si>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</si>
  <si>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</si>
  <si>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</si>
  <si>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</si>
  <si>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</si>
  <si>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</si>
  <si>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</si>
  <si>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</si>
  <si>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</si>
  <si>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</si>
  <si>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</si>
  <si>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</si>
  <si>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</si>
  <si>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</si>
  <si>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</si>
  <si>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</si>
  <si>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</si>
  <si>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</si>
  <si>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</si>
  <si>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</si>
  <si>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</si>
  <si>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</si>
  <si>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</si>
  <si>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</si>
  <si>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</si>
  <si>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</si>
  <si>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</si>
  <si>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</si>
  <si>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</si>
  <si>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</si>
  <si>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</si>
  <si>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</si>
  <si>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</si>
  <si>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</si>
  <si>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</si>
  <si>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</si>
  <si>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</si>
  <si>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</si>
  <si>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</si>
  <si>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</si>
  <si>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</si>
  <si>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</si>
  <si>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</si>
  <si>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</si>
  <si>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</si>
  <si>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</si>
  <si>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</si>
  <si>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</si>
  <si>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</si>
  <si>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</si>
  <si>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</si>
  <si>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</si>
  <si>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</si>
  <si>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</si>
  <si>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</si>
  <si>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</si>
  <si>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</si>
  <si>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</si>
  <si>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</si>
  <si>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</si>
  <si>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</si>
  <si>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</si>
  <si>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</si>
  <si>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</si>
  <si>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</si>
  <si>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</si>
  <si>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</si>
  <si>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</si>
  <si>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</si>
  <si>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</si>
  <si>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</si>
  <si>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</si>
  <si>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</si>
  <si>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</si>
  <si>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</si>
  <si>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</si>
  <si>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</si>
  <si>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</si>
  <si>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</si>
  <si>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</si>
  <si>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</si>
  <si>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</si>
  <si>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</si>
  <si>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</si>
  <si>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</si>
  <si>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</si>
  <si>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</si>
  <si>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</si>
  <si>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</si>
  <si>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</si>
  <si>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</si>
  <si>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</si>
  <si>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</si>
  <si>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</si>
  <si>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</si>
  <si>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</si>
  <si>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</si>
  <si>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</si>
  <si>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</si>
  <si>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</si>
  <si>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</si>
  <si>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</si>
  <si>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</si>
  <si>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</si>
  <si>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</si>
  <si>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</si>
  <si>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</si>
  <si>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</si>
  <si>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</si>
  <si>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</si>
  <si>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</si>
  <si>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</si>
  <si>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</si>
  <si>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</si>
  <si>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</si>
  <si>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</si>
  <si>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</si>
  <si>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</si>
  <si>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</si>
  <si>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</si>
  <si>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</si>
  <si>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</si>
  <si>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</si>
  <si>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</si>
  <si>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</si>
  <si>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</si>
  <si>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</si>
  <si>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</si>
  <si>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</si>
  <si>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</si>
  <si>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</si>
  <si>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</si>
  <si>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</si>
  <si>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</si>
  <si>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</si>
  <si>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</si>
  <si>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</si>
  <si>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</si>
  <si>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</si>
  <si>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</si>
  <si>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</si>
  <si>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</si>
  <si>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</si>
  <si>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</si>
  <si>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</si>
  <si>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</si>
  <si>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</si>
  <si>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</si>
  <si>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</si>
  <si>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</si>
  <si>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</si>
  <si>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</si>
  <si>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</si>
  <si>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</si>
  <si>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</si>
  <si>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</si>
  <si>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</si>
  <si>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</si>
  <si>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</si>
  <si>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</si>
  <si>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</si>
  <si>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</si>
  <si>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</si>
  <si>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</si>
  <si>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</si>
  <si>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</si>
  <si>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</si>
  <si>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</si>
  <si>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</si>
  <si>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</si>
  <si>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</si>
  <si>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</si>
  <si>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</si>
  <si>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</si>
  <si>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</si>
  <si>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</si>
  <si>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</si>
  <si>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</si>
  <si>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</si>
  <si>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</si>
  <si>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</si>
  <si>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</si>
  <si>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</si>
  <si>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</si>
  <si>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</si>
  <si>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</si>
  <si>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</si>
  <si>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</si>
  <si>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</si>
  <si>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</si>
  <si>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</si>
  <si>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</si>
  <si>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</si>
  <si>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</si>
  <si>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</si>
  <si>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</si>
  <si>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</si>
  <si>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</si>
  <si>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</si>
  <si>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</si>
  <si>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</si>
  <si>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</si>
  <si>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</si>
  <si>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</si>
  <si>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</si>
  <si>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</si>
  <si>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</si>
  <si>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</si>
  <si>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</si>
  <si>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</si>
  <si>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</si>
  <si>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</si>
  <si>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</si>
  <si>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</si>
  <si>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</si>
  <si>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</si>
  <si>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</si>
  <si>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</si>
  <si>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</si>
  <si>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</si>
  <si>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</si>
  <si>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</si>
  <si>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</si>
  <si>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</si>
  <si>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</si>
  <si>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</si>
  <si>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</si>
  <si>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</si>
  <si>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</si>
  <si>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</si>
  <si>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</si>
  <si>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</si>
  <si>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</si>
  <si>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</si>
  <si>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</si>
  <si>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</si>
  <si>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</si>
  <si>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</si>
  <si>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</si>
  <si>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</si>
  <si>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</si>
  <si>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</si>
  <si>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</si>
  <si>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</si>
  <si>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</si>
  <si>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</si>
  <si>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</si>
  <si>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</si>
  <si>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</si>
  <si>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</si>
  <si>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</si>
  <si>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</si>
  <si>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</si>
  <si>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</si>
  <si>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</si>
  <si>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</si>
  <si>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</si>
  <si>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</si>
  <si>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</si>
  <si>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</si>
  <si>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</si>
  <si>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</si>
  <si>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</si>
  <si>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</si>
  <si>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</si>
  <si>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</si>
  <si>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</si>
  <si>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</si>
  <si>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</si>
  <si>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</si>
  <si>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</si>
  <si>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</si>
  <si>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</si>
  <si>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</si>
  <si>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</si>
  <si>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</si>
  <si>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</si>
  <si>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</si>
  <si>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</si>
  <si>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</si>
  <si>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</si>
  <si>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</si>
  <si>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</si>
  <si>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</si>
  <si>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</si>
  <si>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</si>
  <si>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</si>
  <si>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</si>
  <si>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</si>
  <si>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</si>
  <si>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</si>
  <si>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</si>
  <si>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</si>
  <si>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</si>
  <si>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</si>
  <si>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</si>
  <si>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</si>
  <si>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</si>
  <si>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</si>
  <si>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</si>
  <si>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</si>
  <si>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</si>
  <si>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</si>
  <si>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</si>
  <si>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</si>
  <si>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</si>
  <si>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</si>
  <si>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</si>
  <si>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</si>
  <si>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</si>
  <si>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</si>
  <si>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</si>
  <si>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</si>
  <si>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</si>
  <si>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</si>
  <si>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</si>
  <si>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</si>
  <si>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</si>
  <si>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</si>
  <si>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</si>
  <si>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</si>
  <si>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</si>
  <si>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</si>
  <si>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</si>
  <si>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</si>
  <si>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</si>
  <si>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</si>
  <si>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</si>
  <si>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</si>
  <si>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</si>
  <si>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</si>
  <si>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</si>
  <si>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</si>
  <si>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</si>
  <si>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</si>
  <si>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</si>
  <si>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</si>
  <si>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</si>
  <si>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</si>
  <si>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</si>
  <si>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</si>
  <si>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</si>
  <si>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</si>
  <si>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</si>
  <si>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</si>
  <si>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</si>
  <si>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</si>
  <si>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</si>
  <si>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</si>
  <si>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</si>
  <si>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</si>
  <si>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</si>
  <si>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</si>
  <si>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</si>
  <si>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</si>
  <si>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</si>
  <si>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</si>
  <si>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</si>
  <si>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</si>
  <si>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</si>
  <si>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</si>
  <si>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</si>
  <si>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</si>
  <si>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</si>
  <si>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</si>
  <si>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</si>
  <si>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</si>
  <si>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</si>
  <si>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</si>
  <si>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</si>
  <si>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</si>
  <si>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</si>
  <si>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</si>
  <si>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</si>
  <si>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</si>
  <si>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</si>
  <si>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</si>
  <si>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</si>
  <si>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</si>
  <si>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</si>
  <si>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</si>
  <si>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</si>
  <si>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</si>
  <si>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</si>
  <si>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</si>
  <si>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</si>
  <si>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</si>
  <si>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</si>
  <si>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</si>
  <si>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</si>
  <si>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</si>
  <si>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</si>
  <si>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</si>
  <si>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</si>
  <si>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</si>
  <si>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</si>
  <si>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</si>
  <si>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</si>
  <si>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</si>
  <si>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</si>
  <si>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</si>
  <si>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</si>
  <si>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</si>
  <si>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</si>
  <si>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</si>
  <si>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</si>
  <si>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</si>
  <si>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</si>
  <si>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</si>
  <si>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</si>
  <si>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</si>
  <si>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</si>
  <si>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</si>
  <si>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</si>
  <si>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</si>
  <si>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</si>
  <si>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</si>
  <si>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</si>
  <si>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</si>
  <si>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</si>
  <si>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</si>
  <si>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</si>
  <si>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</si>
  <si>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</si>
  <si>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</si>
  <si>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</si>
  <si>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</si>
  <si>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</si>
  <si>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</si>
  <si>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</si>
  <si>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</si>
  <si>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</si>
  <si>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</si>
  <si>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</si>
  <si>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</si>
  <si>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</si>
  <si>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</si>
  <si>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</si>
  <si>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</si>
  <si>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</si>
  <si>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</si>
  <si>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</si>
  <si>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</si>
  <si>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</si>
  <si>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</si>
  <si>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</si>
  <si>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</si>
  <si>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</si>
  <si>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</si>
  <si>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</si>
  <si>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</si>
  <si>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</si>
  <si>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</si>
  <si>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</si>
  <si>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</si>
  <si>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</si>
  <si>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</si>
  <si>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</si>
  <si>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</si>
  <si>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</si>
  <si>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</si>
  <si>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</si>
  <si>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</si>
  <si>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</si>
  <si>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</si>
  <si>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</si>
  <si>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</si>
  <si>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</si>
  <si>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</si>
  <si>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</si>
  <si>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</si>
  <si>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</si>
  <si>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</si>
  <si>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</si>
  <si>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</si>
  <si>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</si>
  <si>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</si>
  <si>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</si>
  <si>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</si>
  <si>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</si>
  <si>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</si>
  <si>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</si>
  <si>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</si>
  <si>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</si>
  <si>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</si>
  <si>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</si>
  <si>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</si>
  <si>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</si>
  <si>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</si>
  <si>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</si>
  <si>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</si>
  <si>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</si>
  <si>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</si>
  <si>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</si>
  <si>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</si>
  <si>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</si>
  <si>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</si>
  <si>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</si>
  <si>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</si>
  <si>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</si>
  <si>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</si>
  <si>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</si>
  <si>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</si>
  <si>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</si>
  <si>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</si>
  <si>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</si>
  <si>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</si>
  <si>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</si>
  <si>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</si>
  <si>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</si>
  <si>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</si>
  <si>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</si>
  <si>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</si>
  <si>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</si>
  <si>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</si>
  <si>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</si>
  <si>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</si>
  <si>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</si>
  <si>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</si>
  <si>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</si>
  <si>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</si>
  <si>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</si>
  <si>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</si>
  <si>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</si>
  <si>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</si>
  <si>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</si>
  <si>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</si>
  <si>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</si>
  <si>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</si>
  <si>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</si>
  <si>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</si>
  <si>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</si>
  <si>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</si>
  <si>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</si>
  <si>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</si>
  <si>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</si>
  <si>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</si>
  <si>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</si>
  <si>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</si>
  <si>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</si>
  <si>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</si>
  <si>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</si>
  <si>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</si>
  <si>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</si>
  <si>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</si>
  <si>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</si>
  <si>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</si>
  <si>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</si>
  <si>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</si>
  <si>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</si>
  <si>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</si>
  <si>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</si>
  <si>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</si>
  <si>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</si>
  <si>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</si>
  <si>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</si>
  <si>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</si>
  <si>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</si>
  <si>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</si>
  <si>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</si>
  <si>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</si>
  <si>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</si>
  <si>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</si>
  <si>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</si>
  <si>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</si>
  <si>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</si>
  <si>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</si>
  <si>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</si>
  <si>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</si>
  <si>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</si>
  <si>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</si>
  <si>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</si>
  <si>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</si>
  <si>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</si>
  <si>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</si>
  <si>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</si>
  <si>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</si>
  <si>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</si>
  <si>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</si>
  <si>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</si>
  <si>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</si>
  <si>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</si>
  <si>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</si>
  <si>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</si>
  <si>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</si>
  <si>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</si>
  <si>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</si>
  <si>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</si>
  <si>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</si>
  <si>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</si>
  <si>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</si>
  <si>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</si>
  <si>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</si>
  <si>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</si>
  <si>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</si>
  <si>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</si>
  <si>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</si>
  <si>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</si>
  <si>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</si>
  <si>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</si>
  <si>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</si>
  <si>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</si>
  <si>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</si>
  <si>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</si>
  <si>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</si>
  <si>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</si>
  <si>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</si>
  <si>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</si>
  <si>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</si>
  <si>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</si>
  <si>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</si>
  <si>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</si>
  <si>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</si>
  <si>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</si>
  <si>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</si>
  <si>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</si>
  <si>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</si>
  <si>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</si>
  <si>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</si>
  <si>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</si>
  <si>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</si>
  <si>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</si>
  <si>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</si>
  <si>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</si>
  <si>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</si>
  <si>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</si>
  <si>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</si>
  <si>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</si>
  <si>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</si>
  <si>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</si>
  <si>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</si>
  <si>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</si>
  <si>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</si>
  <si>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</si>
  <si>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</si>
  <si>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</si>
  <si>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</si>
  <si>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</si>
  <si>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</si>
  <si>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</si>
  <si>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</si>
  <si>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</si>
  <si>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</si>
  <si>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</si>
  <si>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</si>
  <si>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</si>
  <si>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</si>
  <si>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</si>
  <si>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</si>
  <si>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</si>
  <si>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</si>
  <si>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</si>
  <si>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</si>
  <si>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</si>
  <si>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</si>
  <si>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</si>
  <si>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</si>
  <si>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</si>
  <si>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</si>
  <si>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</si>
  <si>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</si>
  <si>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</si>
  <si>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</si>
  <si>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</si>
  <si>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</si>
  <si>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</si>
  <si>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</si>
  <si>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</si>
  <si>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</si>
  <si>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</si>
  <si>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</si>
  <si>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</si>
  <si>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</si>
  <si>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</si>
  <si>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</si>
  <si>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</si>
  <si>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</si>
  <si>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</si>
  <si>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</si>
  <si>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</si>
  <si>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</si>
  <si>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</si>
  <si>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</si>
  <si>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</si>
  <si>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</si>
  <si>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</si>
  <si>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</si>
  <si>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</si>
  <si>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</si>
  <si>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</si>
  <si>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</si>
  <si>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</si>
  <si>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</si>
  <si>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</si>
  <si>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</si>
  <si>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</si>
  <si>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</si>
  <si>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</si>
  <si>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</si>
  <si>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</si>
  <si>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</si>
  <si>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</si>
  <si>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</si>
  <si>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</si>
  <si>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</si>
  <si>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</si>
  <si>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</si>
  <si>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</si>
  <si>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</si>
  <si>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</si>
  <si>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</si>
  <si>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</si>
  <si>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</si>
  <si>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</si>
  <si>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</si>
  <si>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</si>
  <si>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</si>
  <si>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</si>
  <si>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</si>
  <si>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</si>
  <si>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</si>
  <si>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</si>
  <si>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</si>
  <si>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</si>
  <si>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</si>
  <si>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</si>
  <si>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</si>
  <si>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</si>
  <si>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</si>
  <si>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</si>
  <si>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</si>
  <si>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</si>
  <si>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</si>
  <si>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</si>
  <si>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</si>
  <si>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</si>
  <si>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</si>
  <si>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</si>
  <si>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</si>
  <si>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</si>
  <si>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</si>
  <si>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</si>
  <si>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</si>
  <si>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</si>
  <si>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</si>
  <si>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</si>
  <si>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</si>
  <si>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</si>
  <si>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</si>
  <si>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</si>
  <si>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</si>
  <si>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</si>
  <si>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</si>
  <si>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</si>
  <si>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</si>
  <si>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</si>
  <si>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</si>
  <si>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</si>
  <si>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</si>
  <si>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</si>
  <si>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</si>
  <si>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</si>
  <si>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</si>
  <si>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</si>
  <si>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</si>
  <si>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</si>
  <si>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</si>
  <si>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</si>
  <si>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</si>
  <si>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</si>
  <si>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</si>
  <si>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</si>
  <si>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</si>
  <si>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</si>
  <si>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</si>
  <si>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</si>
  <si>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</si>
  <si>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</si>
  <si>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</si>
  <si>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</si>
  <si>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</si>
  <si>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</si>
  <si>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</si>
  <si>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</si>
  <si>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</si>
  <si>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</si>
  <si>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</si>
  <si>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</si>
  <si>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</si>
  <si>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</si>
  <si>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</si>
  <si>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</si>
  <si>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</si>
  <si>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</si>
  <si>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</si>
  <si>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</si>
  <si>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</si>
  <si>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</si>
  <si>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</si>
  <si>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</si>
  <si>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</si>
  <si>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</si>
  <si>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</si>
  <si>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</si>
  <si>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</si>
  <si>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</si>
  <si>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</si>
  <si>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</si>
  <si>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</si>
  <si>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</si>
  <si>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</si>
  <si>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</si>
  <si>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</si>
  <si>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</si>
  <si>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</si>
  <si>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</si>
  <si>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</si>
  <si>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</si>
  <si>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</si>
  <si>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</si>
  <si>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</si>
  <si>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</si>
  <si>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</si>
  <si>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</si>
  <si>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</si>
  <si>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</si>
  <si>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</si>
  <si>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</si>
  <si>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</si>
  <si>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</si>
  <si>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</si>
  <si>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</si>
  <si>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</si>
  <si>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</si>
  <si>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</si>
  <si>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</si>
  <si>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</si>
  <si>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</si>
  <si>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</si>
  <si>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</si>
  <si>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</si>
  <si>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</si>
  <si>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</si>
  <si>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</si>
  <si>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</si>
  <si>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</si>
  <si>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</si>
  <si>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</si>
  <si>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</si>
  <si>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</si>
  <si>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</si>
  <si>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</si>
  <si>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</si>
  <si>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</si>
  <si>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</si>
  <si>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</si>
  <si>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</si>
  <si>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</si>
  <si>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</si>
  <si>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</si>
  <si>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</si>
  <si>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</si>
  <si>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</si>
  <si>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</si>
  <si>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</si>
  <si>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</si>
  <si>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</si>
  <si>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</si>
  <si>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</si>
  <si>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</si>
  <si>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</si>
  <si>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</si>
  <si>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</si>
  <si>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</si>
  <si>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</si>
  <si>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</si>
  <si>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</si>
  <si>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</si>
  <si>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</si>
  <si>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</si>
  <si>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</si>
  <si>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</si>
  <si>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</si>
  <si>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</si>
  <si>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</si>
  <si>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</si>
  <si>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</si>
  <si>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</si>
  <si>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</si>
  <si>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</si>
  <si>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</si>
  <si>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</si>
  <si>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</si>
  <si>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</si>
  <si>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</si>
  <si>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</si>
  <si>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</si>
  <si>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</si>
  <si>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</si>
  <si>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</si>
  <si>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</si>
  <si>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</si>
  <si>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</si>
  <si>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</si>
  <si>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</si>
  <si>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</si>
  <si>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</si>
  <si>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</si>
  <si>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</si>
  <si>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</si>
  <si>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</si>
  <si>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</si>
  <si>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</si>
  <si>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</si>
  <si>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</si>
  <si>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</si>
  <si>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</si>
  <si>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</si>
  <si>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</si>
  <si>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</si>
  <si>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</si>
  <si>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</si>
  <si>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</si>
  <si>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</si>
  <si>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</si>
  <si>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</si>
  <si>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</si>
  <si>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</si>
  <si>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</si>
  <si>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</si>
  <si>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</si>
  <si>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</si>
  <si>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</si>
  <si>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</si>
  <si>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</si>
  <si>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</si>
  <si>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</si>
  <si>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</si>
  <si>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</si>
  <si>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</si>
  <si>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</si>
  <si>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</si>
  <si>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</si>
  <si>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</si>
  <si>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</si>
  <si>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</si>
  <si>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</si>
  <si>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</si>
  <si>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</si>
  <si>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</si>
  <si>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</si>
  <si>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</si>
  <si>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</si>
  <si>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</si>
  <si>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</si>
  <si>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</si>
  <si>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</si>
  <si>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</si>
  <si>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</si>
  <si>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</si>
  <si>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</si>
  <si>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</si>
  <si>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</si>
  <si>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</si>
  <si>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</si>
  <si>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</si>
  <si>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</si>
  <si>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</si>
  <si>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</si>
  <si>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</si>
  <si>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</si>
  <si>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</si>
  <si>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</si>
  <si>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</si>
  <si>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</si>
  <si>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</si>
  <si>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</si>
  <si>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</si>
  <si>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</si>
  <si>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</si>
  <si>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</si>
  <si>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</si>
  <si>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</si>
  <si>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</si>
  <si>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</si>
  <si>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</si>
  <si>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</si>
  <si>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</si>
  <si>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</si>
  <si>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</si>
  <si>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</si>
  <si>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</si>
  <si>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</si>
  <si>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</si>
  <si>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</si>
  <si>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</si>
  <si>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</si>
  <si>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</si>
  <si>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</si>
  <si>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</si>
  <si>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</si>
  <si>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</si>
  <si>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</si>
  <si>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</si>
  <si>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</si>
  <si>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</si>
  <si>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</si>
  <si>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</si>
  <si>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</si>
  <si>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</si>
  <si>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</si>
  <si>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</si>
  <si>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</si>
  <si>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</si>
  <si>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</si>
  <si>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</si>
  <si>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</si>
  <si>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</si>
  <si>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</si>
  <si>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</si>
  <si>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</si>
  <si>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</si>
  <si>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</si>
  <si>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</si>
  <si>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</si>
  <si>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</si>
  <si>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</si>
  <si>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</si>
  <si>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</si>
  <si>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</si>
  <si>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</si>
  <si>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</si>
  <si>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</si>
  <si>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</si>
  <si>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</si>
  <si>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</si>
  <si>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</si>
  <si>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</si>
  <si>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</si>
  <si>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</si>
  <si>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</si>
  <si>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</si>
  <si>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</si>
  <si>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</si>
  <si>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</si>
  <si>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</si>
  <si>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</si>
  <si>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</si>
  <si>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</si>
  <si>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</si>
  <si>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</si>
  <si>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</si>
  <si>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</si>
  <si>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</si>
  <si>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</si>
  <si>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</si>
  <si>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</si>
  <si>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</si>
  <si>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</si>
  <si>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</si>
  <si>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</si>
  <si>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</si>
  <si>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</si>
  <si>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</si>
  <si>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</si>
  <si>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</si>
  <si>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</si>
  <si>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</si>
  <si>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</si>
  <si>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</si>
  <si>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</si>
  <si>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</si>
  <si>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</si>
  <si>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</si>
  <si>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</si>
  <si>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</si>
  <si>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</si>
  <si>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</si>
  <si>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</si>
  <si>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</si>
  <si>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</si>
  <si>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</si>
  <si>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</si>
  <si>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</si>
  <si>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</si>
  <si>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</si>
  <si>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</si>
  <si>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</si>
  <si>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</si>
  <si>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</si>
  <si>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</si>
  <si>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</si>
  <si>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</si>
  <si>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</si>
  <si>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</si>
  <si>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</si>
  <si>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</si>
  <si>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</si>
  <si>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</si>
  <si>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</si>
  <si>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</si>
  <si>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</si>
  <si>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</si>
  <si>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</si>
  <si>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</si>
  <si>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</si>
  <si>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</si>
  <si>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</si>
  <si>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</si>
  <si>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</si>
  <si>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</si>
  <si>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</si>
  <si>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</si>
  <si>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</si>
  <si>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</si>
  <si>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</si>
  <si>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</si>
  <si>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</si>
  <si>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</si>
  <si>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</si>
  <si>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</si>
  <si>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</si>
  <si>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</si>
  <si>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</si>
  <si>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</si>
  <si>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</si>
  <si>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</si>
  <si>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</si>
  <si>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</si>
  <si>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</si>
  <si>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</si>
  <si>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</si>
  <si>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</si>
  <si>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</si>
  <si>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</si>
  <si>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</si>
  <si>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</si>
  <si>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</si>
  <si>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</si>
  <si>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</si>
  <si>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</si>
  <si>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</si>
  <si>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</si>
  <si>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</si>
  <si>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</si>
  <si>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</si>
  <si>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</si>
  <si>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</si>
  <si>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</si>
  <si>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</si>
  <si>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</si>
  <si>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</si>
  <si>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</si>
  <si>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</si>
  <si>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</si>
  <si>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</si>
  <si>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</si>
  <si>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</si>
  <si>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</si>
  <si>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</si>
  <si>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</si>
  <si>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</si>
  <si>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</si>
  <si>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</si>
  <si>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</si>
  <si>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</si>
  <si>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</si>
  <si>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</si>
  <si>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</si>
  <si>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</si>
  <si>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</si>
  <si>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</si>
  <si>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</si>
  <si>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</si>
  <si>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</si>
  <si>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</si>
  <si>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</si>
  <si>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</si>
  <si>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</si>
  <si>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</si>
  <si>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</si>
  <si>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</si>
  <si>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</si>
  <si>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</si>
  <si>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</si>
  <si>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</si>
  <si>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</si>
  <si>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</si>
  <si>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</si>
  <si>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</si>
  <si>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</si>
  <si>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</si>
  <si>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</si>
  <si>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</si>
  <si>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</si>
  <si>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</si>
  <si>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</si>
  <si>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</si>
  <si>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</si>
  <si>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</si>
  <si>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</si>
  <si>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</si>
  <si>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</si>
  <si>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</si>
  <si>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</si>
  <si>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</si>
  <si>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</si>
  <si>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</si>
  <si>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</si>
  <si>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</si>
  <si>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</si>
  <si>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</si>
  <si>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</si>
  <si>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</si>
  <si>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</si>
  <si>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</si>
  <si>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</si>
  <si>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</si>
  <si>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</si>
  <si>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</si>
  <si>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</si>
  <si>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</si>
  <si>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</si>
  <si>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</si>
  <si>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</si>
  <si>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</si>
  <si>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</si>
  <si>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</si>
  <si>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</si>
  <si>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</si>
  <si>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</si>
  <si>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</si>
  <si>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</si>
  <si>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</si>
  <si>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</si>
  <si>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</si>
  <si>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</si>
  <si>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</si>
  <si>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</si>
  <si>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</si>
  <si>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</si>
  <si>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</si>
  <si>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</si>
  <si>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</si>
  <si>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</si>
  <si>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</si>
  <si>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</si>
  <si>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</si>
  <si>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</si>
  <si>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</si>
  <si>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</si>
  <si>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</si>
  <si>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</si>
  <si>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</si>
  <si>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</si>
  <si>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</si>
  <si>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</si>
  <si>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</si>
  <si>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</si>
  <si>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</si>
  <si>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</si>
  <si>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</si>
  <si>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</si>
  <si>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</si>
  <si>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</si>
  <si>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</si>
  <si>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</si>
  <si>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</si>
  <si>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</si>
  <si>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</si>
  <si>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</si>
  <si>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</si>
  <si>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</si>
  <si>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</si>
  <si>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</si>
  <si>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</si>
  <si>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</si>
  <si>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</si>
  <si>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</si>
  <si>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</si>
  <si>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</si>
  <si>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</si>
  <si>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</si>
  <si>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</si>
  <si>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</si>
  <si>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</si>
  <si>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</si>
  <si>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</si>
  <si>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</si>
  <si>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</si>
  <si>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</si>
  <si>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</si>
  <si>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</si>
  <si>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</si>
  <si>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</si>
  <si>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</si>
  <si>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</si>
  <si>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</si>
  <si>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</si>
  <si>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</si>
  <si>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</si>
  <si>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</si>
  <si>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</si>
  <si>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</si>
  <si>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</si>
  <si>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</si>
  <si>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</si>
  <si>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</si>
  <si>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</si>
  <si>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</si>
  <si>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</si>
  <si>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</si>
  <si>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</si>
  <si>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</si>
  <si>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</si>
  <si>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</si>
  <si>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</si>
  <si>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</si>
  <si>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</si>
  <si>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</si>
  <si>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</si>
  <si>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</si>
  <si>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</si>
  <si>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</si>
  <si>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</si>
  <si>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</si>
  <si>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</si>
  <si>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</si>
  <si>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</si>
  <si>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</si>
  <si>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</si>
  <si>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</si>
  <si>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</si>
  <si>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</si>
  <si>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</si>
  <si>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</si>
  <si>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</si>
  <si>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</si>
  <si>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</si>
  <si>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</si>
  <si>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</si>
  <si>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</si>
  <si>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</si>
  <si>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</si>
  <si>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</si>
  <si>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</si>
  <si>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</si>
  <si>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</si>
  <si>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</si>
  <si>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</si>
  <si>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</si>
  <si>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</si>
  <si>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</si>
  <si>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</si>
  <si>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</si>
  <si>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</si>
  <si>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</si>
  <si>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</si>
  <si>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</si>
  <si>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</si>
  <si>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</si>
  <si>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</si>
  <si>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</si>
  <si>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</si>
  <si>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</si>
  <si>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</si>
  <si>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</si>
  <si>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</si>
  <si>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</si>
  <si>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</si>
  <si>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</si>
  <si>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</si>
  <si>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</si>
  <si>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</si>
  <si>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</si>
  <si>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</si>
  <si>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</si>
  <si>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</si>
  <si>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</si>
  <si>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</si>
  <si>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</si>
  <si>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</si>
  <si>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</si>
  <si>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</si>
  <si>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</si>
  <si>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</si>
  <si>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</si>
  <si>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</si>
  <si>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</si>
  <si>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</si>
  <si>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</si>
  <si>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</si>
  <si>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</si>
  <si>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</si>
  <si>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</si>
  <si>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</si>
  <si>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</si>
  <si>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</si>
  <si>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</si>
  <si>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</si>
  <si>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</si>
  <si>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</si>
  <si>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</si>
  <si>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</si>
  <si>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</si>
  <si>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</si>
  <si>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</si>
  <si>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</si>
  <si>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</si>
  <si>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</si>
  <si>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</si>
  <si>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</si>
  <si>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</si>
  <si>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</si>
  <si>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</si>
  <si>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</si>
  <si>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</si>
  <si>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</si>
  <si>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</si>
  <si>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</si>
  <si>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</si>
  <si>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</si>
  <si>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</si>
  <si>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</si>
  <si>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</si>
  <si>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</si>
  <si>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</si>
  <si>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</si>
  <si>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</si>
  <si>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</si>
  <si>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</si>
  <si>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</si>
  <si>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</si>
  <si>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</si>
  <si>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</si>
  <si>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</si>
  <si>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</si>
  <si>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</si>
  <si>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</si>
  <si>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</si>
  <si>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</si>
  <si>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</si>
  <si>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</si>
  <si>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</si>
  <si>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</si>
  <si>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</si>
  <si>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</si>
  <si>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</si>
  <si>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</si>
  <si>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</si>
  <si>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</si>
  <si>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</si>
  <si>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</si>
  <si>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</si>
  <si>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</si>
  <si>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</si>
  <si>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</si>
  <si>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</si>
  <si>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</si>
  <si>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</si>
  <si>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</si>
  <si>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</si>
  <si>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</si>
  <si>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</si>
  <si>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</si>
  <si>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</si>
  <si>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</si>
  <si>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</si>
  <si>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</si>
  <si>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</si>
  <si>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</si>
  <si>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</si>
  <si>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</si>
  <si>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</si>
  <si>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</si>
  <si>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</si>
  <si>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</si>
  <si>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</si>
  <si>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</si>
  <si>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</si>
  <si>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</si>
  <si>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</si>
  <si>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</si>
  <si>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</si>
  <si>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</si>
  <si>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</si>
  <si>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</si>
  <si>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</si>
  <si>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</si>
  <si>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</si>
  <si>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</si>
  <si>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</si>
  <si>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</si>
  <si>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</si>
  <si>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</si>
  <si>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</si>
  <si>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</si>
  <si>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</si>
  <si>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</si>
  <si>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</si>
  <si>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</si>
  <si>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</si>
  <si>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</si>
  <si>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</si>
  <si>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</si>
  <si>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</si>
  <si>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</si>
  <si>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</si>
  <si>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</si>
  <si>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</si>
  <si>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</si>
  <si>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</si>
  <si>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</si>
  <si>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</si>
  <si>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</si>
  <si>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</si>
  <si>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</si>
  <si>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</si>
  <si>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</si>
  <si>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</si>
  <si>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</si>
  <si>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</si>
  <si>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</si>
  <si>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</si>
  <si>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</si>
  <si>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</si>
  <si>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</si>
  <si>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</si>
  <si>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</si>
  <si>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</si>
  <si>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</si>
  <si>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</si>
  <si>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</si>
  <si>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</si>
  <si>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</si>
  <si>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</si>
  <si>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</si>
  <si>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</si>
  <si>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</si>
  <si>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</si>
  <si>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</si>
  <si>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</si>
  <si>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</si>
  <si>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</si>
  <si>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</si>
  <si>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</si>
  <si>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</si>
  <si>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</si>
  <si>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</si>
  <si>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</si>
  <si>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</si>
  <si>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</si>
  <si>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</si>
  <si>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</si>
  <si>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</si>
  <si>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</si>
  <si>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</si>
  <si>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</si>
  <si>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</si>
  <si>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</si>
  <si>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</si>
  <si>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</si>
  <si>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</si>
  <si>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</si>
  <si>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</si>
  <si>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</si>
  <si>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</si>
  <si>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</si>
  <si>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</si>
  <si>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</si>
  <si>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</si>
  <si>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</si>
  <si>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</si>
  <si>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</si>
  <si>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</si>
  <si>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</si>
  <si>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</si>
  <si>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</si>
  <si>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</si>
  <si>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</si>
  <si>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</si>
  <si>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</si>
  <si>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</si>
  <si>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</si>
  <si>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</si>
  <si>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</si>
  <si>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</si>
  <si>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</si>
  <si>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</si>
  <si>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</si>
  <si>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</si>
  <si>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</si>
  <si>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</si>
  <si>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</si>
  <si>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</si>
  <si>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</si>
  <si>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</si>
  <si>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</si>
  <si>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</si>
  <si>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</si>
  <si>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</si>
  <si>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</si>
  <si>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</si>
  <si>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</si>
  <si>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</si>
  <si>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</si>
  <si>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</si>
  <si>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</si>
  <si>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</si>
  <si>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</si>
  <si>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</si>
  <si>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</si>
  <si>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</si>
  <si>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</si>
  <si>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</si>
  <si>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</si>
  <si>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</si>
  <si>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</si>
  <si>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</si>
  <si>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</si>
  <si>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</si>
  <si>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</si>
  <si>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</si>
  <si>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</si>
  <si>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</si>
  <si>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</si>
  <si>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</si>
  <si>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</si>
  <si>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</si>
  <si>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</si>
  <si>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</si>
  <si>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</si>
  <si>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</si>
  <si>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</si>
  <si>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</si>
  <si>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</si>
  <si>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</si>
  <si>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</si>
  <si>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</si>
  <si>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</si>
  <si>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</si>
  <si>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</si>
  <si>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</si>
  <si>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</si>
  <si>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</si>
  <si>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</si>
  <si>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</si>
  <si>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</si>
  <si>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</si>
  <si>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</si>
  <si>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</si>
  <si>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</si>
  <si>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</si>
  <si>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</si>
  <si>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</si>
  <si>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</si>
  <si>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</si>
  <si>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</si>
  <si>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</si>
  <si>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</si>
  <si>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</si>
  <si>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</si>
  <si>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</si>
  <si>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</si>
  <si>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</si>
  <si>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</si>
  <si>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</si>
  <si>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</si>
  <si>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</si>
  <si>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</si>
  <si>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</si>
  <si>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</si>
  <si>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</si>
  <si>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</si>
  <si>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</si>
  <si>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</si>
  <si>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</si>
  <si>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</si>
  <si>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</si>
  <si>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</si>
  <si>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</si>
  <si>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</si>
  <si>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</si>
  <si>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</si>
  <si>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</si>
  <si>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</si>
  <si>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</si>
  <si>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</si>
  <si>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</si>
  <si>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</si>
  <si>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</si>
  <si>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</si>
  <si>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</si>
  <si>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</si>
  <si>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</si>
  <si>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</si>
  <si>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</si>
  <si>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</si>
  <si>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</si>
  <si>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</si>
  <si>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</si>
  <si>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</si>
  <si>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</si>
  <si>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</si>
  <si>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</si>
  <si>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</si>
  <si>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</si>
  <si>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</si>
  <si>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</si>
  <si>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</si>
  <si>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</si>
  <si>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</si>
  <si>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</si>
  <si>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</si>
  <si>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</si>
  <si>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</si>
  <si>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</si>
  <si>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</si>
  <si>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</si>
  <si>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</si>
  <si>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</si>
  <si>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</si>
  <si>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</si>
  <si>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</si>
  <si>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</si>
  <si>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</si>
  <si>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</si>
  <si>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</si>
  <si>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</si>
  <si>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</si>
  <si>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</si>
  <si>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</si>
  <si>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</si>
  <si>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</si>
  <si>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</si>
  <si>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</si>
  <si>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</si>
  <si>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</si>
  <si>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</si>
  <si>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</si>
  <si>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</si>
  <si>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</si>
  <si>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</si>
  <si>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</si>
  <si>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</si>
  <si>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</si>
  <si>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</si>
  <si>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</si>
  <si>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</si>
  <si>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</si>
  <si>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</si>
  <si>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</si>
  <si>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</si>
  <si>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</si>
  <si>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</si>
  <si>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</si>
  <si>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</si>
  <si>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</si>
  <si>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</si>
  <si>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</si>
  <si>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</si>
  <si>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</si>
  <si>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</si>
  <si>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</si>
  <si>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</si>
  <si>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</si>
  <si>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</si>
  <si>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</si>
  <si>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</si>
  <si>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</si>
  <si>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</si>
  <si>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</si>
  <si>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</si>
  <si>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</si>
  <si>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</si>
  <si>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</si>
  <si>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</si>
  <si>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</si>
  <si>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</si>
  <si>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</si>
  <si>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</si>
  <si>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</si>
  <si>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</si>
  <si>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</si>
  <si>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</si>
  <si>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</si>
  <si>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</si>
  <si>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</si>
  <si>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</si>
  <si>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</si>
  <si>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</si>
  <si>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</si>
  <si>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</si>
  <si>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</si>
  <si>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</si>
  <si>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</si>
  <si>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</si>
  <si>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</si>
  <si>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</si>
  <si>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</si>
  <si>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</si>
  <si>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</si>
  <si>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</si>
  <si>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</si>
  <si>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</si>
  <si>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</si>
  <si>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</si>
  <si>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</si>
  <si>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</si>
  <si>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</si>
  <si>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</si>
  <si>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</si>
  <si>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</si>
  <si>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</si>
  <si>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</si>
  <si>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</si>
  <si>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</si>
  <si>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</si>
  <si>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</si>
  <si>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</si>
  <si>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</si>
  <si>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</si>
  <si>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</si>
  <si>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</si>
  <si>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</si>
  <si>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</si>
  <si>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</si>
  <si>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</si>
  <si>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</si>
  <si>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</si>
  <si>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</si>
  <si>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</si>
  <si>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</si>
  <si>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</si>
  <si>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</si>
  <si>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</si>
  <si>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</si>
  <si>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</si>
  <si>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</si>
  <si>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</si>
  <si>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</si>
  <si>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</si>
  <si>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</si>
  <si>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</si>
  <si>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</si>
  <si>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</si>
  <si>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</si>
  <si>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</si>
  <si>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</si>
  <si>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</si>
  <si>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</si>
  <si>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</si>
  <si>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</si>
  <si>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</si>
  <si>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</si>
  <si>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</si>
  <si>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</si>
  <si>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</si>
  <si>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</si>
  <si>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</si>
  <si>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</si>
  <si>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</si>
  <si>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</si>
  <si>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</si>
  <si>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</si>
  <si>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</si>
  <si>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</si>
  <si>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</si>
  <si>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</si>
  <si>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</si>
  <si>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</si>
  <si>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</si>
  <si>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</si>
  <si>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</si>
  <si>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</si>
  <si>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</si>
  <si>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</si>
  <si>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</si>
  <si>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</si>
  <si>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</si>
  <si>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</si>
  <si>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</si>
  <si>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</si>
  <si>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</si>
  <si>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</si>
  <si>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</si>
  <si>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</si>
  <si>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</si>
  <si>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</si>
  <si>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</si>
  <si>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</si>
  <si>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</si>
  <si>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</si>
  <si>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</si>
  <si>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</si>
  <si>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</si>
  <si>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</si>
  <si>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</si>
  <si>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</si>
  <si>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</si>
  <si>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</si>
  <si>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</si>
  <si>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</si>
  <si>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</si>
  <si>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</si>
  <si>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</si>
  <si>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</si>
  <si>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</si>
  <si>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</si>
  <si>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</si>
  <si>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</si>
  <si>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</si>
  <si>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</si>
  <si>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</si>
  <si>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</si>
  <si>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</si>
  <si>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</si>
  <si>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</si>
  <si>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</si>
  <si>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</si>
  <si>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</si>
  <si>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</si>
  <si>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</si>
  <si>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</si>
  <si>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</si>
  <si>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</si>
  <si>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</si>
  <si>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</si>
  <si>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</si>
  <si>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</si>
  <si>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</si>
  <si>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</si>
  <si>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</si>
  <si>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</si>
  <si>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</si>
  <si>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</si>
  <si>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</si>
  <si>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</si>
  <si>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</si>
  <si>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</si>
  <si>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</si>
  <si>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</si>
  <si>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</si>
  <si>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</si>
  <si>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</si>
  <si>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</si>
  <si>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</si>
  <si>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</si>
  <si>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</si>
  <si>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</si>
  <si>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</si>
  <si>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</si>
  <si>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</si>
  <si>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</si>
  <si>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</si>
  <si>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</si>
  <si>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</si>
  <si>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</si>
  <si>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</si>
  <si>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</si>
  <si>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</si>
  <si>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</si>
  <si>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</si>
  <si>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</si>
  <si>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</si>
  <si>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</si>
  <si>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</si>
  <si>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</si>
  <si>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</si>
  <si>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</si>
  <si>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</si>
  <si>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</si>
  <si>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</si>
  <si>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</si>
  <si>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</si>
  <si>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</si>
  <si>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</si>
  <si>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</si>
  <si>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</si>
  <si>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</si>
  <si>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</si>
  <si>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</si>
  <si>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</si>
  <si>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</si>
  <si>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</si>
  <si>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</si>
  <si>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</si>
  <si>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</si>
  <si>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</si>
  <si>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</si>
  <si>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</si>
  <si>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</si>
  <si>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</si>
  <si>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</si>
  <si>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</si>
  <si>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</si>
  <si>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</si>
  <si>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</si>
  <si>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</si>
  <si>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</si>
  <si>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</si>
  <si>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</si>
  <si>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</si>
  <si>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</si>
  <si>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</si>
  <si>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</si>
  <si>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</si>
  <si>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</si>
  <si>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</si>
  <si>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</si>
  <si>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</si>
  <si>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</si>
  <si>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</si>
  <si>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</si>
  <si>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</si>
  <si>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</si>
  <si>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</si>
  <si>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</si>
  <si>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</si>
  <si>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</si>
  <si>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</si>
  <si>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</si>
  <si>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</si>
  <si>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</si>
  <si>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</si>
  <si>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</si>
  <si>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</si>
  <si>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</si>
  <si>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</si>
  <si>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</si>
  <si>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</si>
  <si>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</si>
  <si>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</si>
  <si>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</si>
  <si>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</si>
  <si>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</si>
  <si>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</si>
  <si>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</si>
  <si>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</si>
  <si>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</si>
  <si>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</si>
  <si>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</si>
  <si>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</si>
  <si>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</si>
  <si>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</si>
  <si>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</si>
  <si>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</si>
  <si>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</si>
  <si>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</si>
  <si>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</si>
  <si>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</si>
  <si>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</si>
  <si>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</si>
  <si>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</si>
  <si>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</si>
  <si>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</si>
  <si>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</si>
  <si>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</si>
  <si>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</si>
  <si>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</si>
  <si>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</si>
  <si>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</si>
  <si>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</si>
  <si>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</si>
  <si>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</si>
  <si>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</si>
  <si>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</si>
  <si>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</si>
  <si>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</si>
  <si>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</si>
  <si>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</si>
  <si>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</si>
  <si>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</si>
  <si>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</si>
  <si>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</si>
  <si>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</si>
  <si>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</si>
  <si>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</si>
  <si>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</si>
  <si>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</si>
  <si>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</si>
  <si>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</si>
  <si>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</si>
  <si>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</si>
  <si>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</si>
  <si>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</si>
  <si>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</si>
  <si>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</si>
  <si>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</si>
  <si>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</si>
  <si>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</si>
  <si>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</si>
  <si>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</si>
  <si>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</si>
  <si>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</si>
  <si>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</si>
  <si>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</si>
  <si>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</si>
  <si>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</si>
  <si>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</si>
  <si>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</si>
  <si>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</si>
  <si>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</si>
  <si>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</si>
  <si>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</si>
  <si>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</si>
  <si>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</si>
  <si>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</si>
  <si>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</si>
  <si>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</si>
  <si>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</si>
  <si>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</si>
  <si>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</si>
  <si>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</si>
  <si>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</si>
  <si>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</si>
  <si>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</si>
  <si>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</si>
  <si>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</si>
  <si>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</si>
  <si>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</si>
  <si>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</si>
  <si>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</si>
  <si>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</si>
  <si>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</si>
  <si>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</si>
  <si>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</si>
  <si>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</si>
  <si>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</si>
  <si>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</si>
  <si>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</si>
  <si>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</si>
  <si>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</si>
  <si>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</si>
  <si>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</si>
  <si>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</si>
  <si>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</si>
  <si>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</si>
  <si>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</si>
  <si>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</si>
  <si>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</si>
  <si>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</si>
  <si>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</si>
  <si>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</si>
  <si>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</si>
  <si>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</si>
  <si>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</si>
  <si>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</si>
  <si>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</si>
  <si>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</si>
  <si>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</si>
  <si>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</si>
  <si>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</si>
  <si>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</si>
  <si>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</si>
  <si>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</si>
  <si>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</si>
  <si>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</si>
  <si>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</si>
  <si>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</si>
  <si>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</si>
  <si>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</si>
  <si>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</si>
  <si>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</si>
  <si>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</si>
  <si>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</si>
  <si>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</si>
  <si>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</si>
  <si>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</si>
  <si>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</si>
  <si>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</si>
  <si>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</si>
  <si>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</si>
  <si>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</si>
  <si>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</si>
  <si>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</si>
  <si>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</si>
  <si>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</si>
  <si>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</si>
  <si>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</si>
  <si>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</si>
  <si>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</si>
  <si>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</si>
  <si>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</si>
  <si>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</si>
  <si>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</si>
  <si>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</si>
  <si>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</si>
  <si>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</si>
  <si>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</si>
  <si>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</si>
  <si>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</si>
  <si>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</si>
  <si>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</si>
  <si>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</si>
  <si>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</si>
  <si>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</si>
  <si>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</si>
  <si>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</si>
  <si>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</si>
  <si>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</si>
  <si>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</si>
  <si>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</si>
  <si>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</si>
  <si>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</si>
  <si>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</si>
  <si>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</si>
  <si>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</si>
  <si>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</si>
  <si>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</si>
  <si>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</si>
  <si>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</si>
  <si>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</si>
  <si>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</si>
  <si>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</si>
  <si>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</si>
  <si>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</si>
  <si>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</si>
  <si>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</si>
  <si>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</si>
  <si>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</si>
  <si>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</si>
  <si>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</si>
  <si>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</si>
  <si>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</si>
  <si>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</si>
  <si>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</si>
  <si>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</si>
  <si>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</si>
  <si>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</si>
  <si>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</si>
  <si>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</si>
  <si>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</si>
  <si>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</si>
  <si>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</si>
  <si>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</si>
  <si>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</si>
  <si>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</si>
  <si>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</si>
  <si>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</si>
  <si>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</si>
  <si>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</si>
  <si>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</si>
  <si>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</si>
  <si>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</si>
  <si>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</si>
  <si>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</si>
  <si>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</si>
  <si>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</si>
  <si>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</si>
  <si>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</si>
  <si>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</si>
  <si>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</si>
  <si>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</si>
  <si>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</si>
  <si>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</si>
  <si>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</si>
  <si>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</si>
  <si>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</si>
  <si>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</si>
  <si>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</si>
  <si>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</si>
  <si>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</si>
  <si>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</si>
  <si>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</si>
  <si>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</si>
  <si>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</si>
  <si>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</si>
  <si>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</si>
  <si>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</si>
  <si>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</si>
  <si>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</si>
  <si>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</si>
  <si>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</si>
  <si>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</si>
  <si>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</si>
  <si>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</si>
  <si>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</si>
  <si>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</si>
  <si>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</si>
  <si>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</si>
  <si>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</si>
  <si>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</si>
  <si>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</si>
  <si>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</si>
  <si>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</si>
  <si>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</si>
  <si>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</si>
  <si>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</si>
  <si>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</si>
  <si>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</si>
  <si>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</si>
  <si>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</si>
  <si>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</si>
  <si>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</si>
  <si>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</si>
  <si>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</si>
  <si>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</si>
  <si>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</si>
  <si>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</si>
  <si>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</si>
  <si>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</si>
  <si>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</si>
  <si>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</si>
  <si>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</si>
  <si>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</si>
  <si>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</si>
  <si>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</si>
  <si>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</si>
  <si>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</si>
  <si>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</si>
  <si>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</si>
  <si>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</si>
  <si>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</si>
  <si>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</si>
  <si>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</si>
  <si>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</si>
  <si>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</si>
  <si>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</si>
  <si>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</si>
  <si>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</si>
  <si>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</si>
  <si>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</si>
  <si>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</si>
  <si>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</si>
  <si>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</si>
  <si>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</si>
  <si>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</si>
  <si>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</si>
  <si>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</si>
  <si>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</si>
  <si>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</si>
  <si>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</si>
  <si>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</si>
  <si>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</si>
  <si>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</si>
  <si>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</si>
  <si>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</si>
  <si>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</si>
  <si>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</si>
  <si>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</si>
  <si>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</si>
  <si>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</si>
  <si>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</si>
  <si>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</si>
  <si>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</si>
  <si>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</si>
  <si>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</si>
  <si>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</si>
  <si>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</si>
  <si>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</si>
  <si>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</si>
  <si>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</si>
  <si>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</si>
  <si>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</si>
  <si>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</si>
  <si>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</si>
  <si>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</si>
  <si>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</si>
  <si>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</si>
  <si>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</si>
  <si>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</si>
  <si>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</si>
  <si>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</si>
  <si>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</si>
  <si>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</si>
  <si>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</si>
  <si>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</si>
  <si>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</si>
  <si>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</si>
  <si>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</si>
  <si>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</si>
  <si>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</si>
  <si>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</si>
  <si>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</si>
  <si>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</si>
  <si>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</si>
  <si>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</si>
  <si>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</si>
  <si>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</si>
  <si>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</si>
  <si>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</si>
  <si>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</si>
  <si>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</si>
  <si>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</si>
  <si>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</si>
  <si>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</si>
  <si>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</si>
  <si>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</si>
  <si>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</si>
  <si>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</si>
  <si>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</si>
  <si>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</si>
  <si>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</si>
  <si>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</si>
  <si>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</si>
  <si>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</si>
  <si>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</si>
  <si>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</si>
  <si>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</si>
  <si>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</si>
  <si>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</si>
  <si>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</si>
  <si>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</si>
  <si>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</si>
  <si>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</si>
  <si>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</si>
  <si>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</si>
  <si>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</si>
  <si>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</si>
  <si>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</si>
  <si>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</si>
  <si>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</si>
  <si>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</si>
  <si>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</si>
  <si>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</si>
  <si>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</si>
  <si>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</si>
  <si>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</si>
  <si>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</si>
  <si>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</si>
  <si>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</si>
  <si>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</si>
  <si>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</si>
  <si>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</si>
  <si>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</si>
  <si>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</si>
  <si>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</si>
  <si>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</si>
  <si>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</si>
  <si>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</si>
  <si>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</si>
  <si>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</si>
  <si>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</si>
  <si>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</si>
  <si>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</si>
  <si>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</si>
  <si>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</si>
  <si>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</si>
  <si>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</si>
  <si>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</si>
  <si>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</si>
  <si>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</si>
  <si>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</si>
  <si>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</si>
  <si>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</si>
  <si>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</si>
  <si>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</si>
  <si>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</si>
  <si>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</si>
  <si>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</si>
  <si>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</si>
  <si>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</si>
  <si>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</si>
  <si>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</si>
  <si>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</si>
  <si>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</si>
  <si>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</si>
  <si>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</si>
  <si>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</si>
  <si>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</si>
  <si>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</si>
  <si>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</si>
  <si>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</si>
  <si>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</si>
  <si>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</si>
  <si>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</si>
  <si>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</si>
  <si>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</si>
  <si>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</si>
  <si>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</si>
  <si>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</si>
  <si>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</si>
  <si>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</si>
  <si>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</si>
  <si>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</si>
  <si>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</si>
  <si>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</si>
  <si>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</si>
  <si>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</si>
  <si>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</si>
  <si>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</si>
  <si>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</si>
  <si>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</si>
  <si>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</si>
  <si>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</si>
  <si>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</si>
  <si>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</si>
  <si>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</si>
  <si>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</si>
  <si>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</si>
  <si>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</si>
  <si>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</si>
  <si>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</si>
  <si>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</si>
  <si>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</si>
  <si>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</si>
  <si>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</si>
  <si>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</si>
  <si>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</si>
  <si>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</si>
  <si>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</si>
  <si>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</si>
  <si>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</si>
  <si>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</si>
  <si>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</si>
  <si>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</si>
  <si>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</si>
  <si>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</si>
  <si>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</si>
  <si>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</si>
  <si>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</si>
  <si>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</si>
  <si>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</si>
  <si>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</si>
  <si>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</si>
  <si>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</si>
  <si>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</si>
  <si>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</si>
  <si>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</si>
  <si>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</si>
  <si>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</si>
  <si>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</si>
  <si>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</si>
  <si>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</si>
  <si>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</si>
  <si>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</si>
  <si>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</si>
  <si>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</si>
  <si>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</si>
  <si>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</si>
  <si>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</si>
  <si>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</si>
  <si>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</si>
  <si>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</si>
  <si>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</si>
  <si>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</si>
  <si>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</si>
  <si>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</si>
  <si>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</si>
  <si>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</si>
  <si>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</si>
  <si>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</si>
  <si>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</si>
  <si>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</si>
  <si>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</si>
  <si>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</si>
  <si>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</si>
  <si>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</si>
  <si>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</si>
  <si>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</si>
  <si>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</si>
  <si>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</si>
  <si>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</si>
  <si>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</si>
  <si>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</si>
  <si>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</si>
  <si>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</si>
  <si>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</si>
  <si>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</si>
  <si>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</si>
  <si>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</si>
  <si>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</si>
  <si>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</si>
  <si>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</si>
  <si>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</si>
  <si>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</si>
  <si>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</si>
  <si>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</si>
  <si>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</si>
  <si>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</si>
  <si>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</si>
  <si>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</si>
  <si>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</si>
  <si>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</si>
  <si>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</si>
  <si>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</si>
  <si>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</si>
  <si>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</si>
  <si>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</si>
  <si>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</si>
  <si>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</si>
  <si>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</si>
  <si>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</si>
  <si>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</si>
  <si>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</si>
  <si>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</si>
  <si>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</si>
  <si>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</si>
  <si>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</si>
  <si>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</si>
  <si>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</si>
  <si>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</si>
  <si>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</si>
  <si>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</si>
  <si>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</si>
  <si>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</si>
  <si>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</si>
  <si>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</si>
  <si>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</si>
  <si>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</si>
  <si>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</si>
  <si>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</si>
  <si>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</si>
  <si>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</si>
  <si>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</si>
  <si>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</si>
  <si>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</si>
  <si>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</si>
  <si>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</si>
  <si>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</si>
  <si>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</si>
  <si>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</si>
  <si>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</si>
  <si>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</si>
  <si>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</si>
  <si>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</si>
  <si>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</si>
  <si>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</si>
  <si>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</si>
  <si>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</si>
  <si>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</si>
  <si>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</si>
  <si>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</si>
  <si>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</si>
  <si>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</si>
  <si>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</si>
  <si>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</si>
  <si>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</si>
  <si>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</si>
  <si>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</si>
  <si>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</si>
  <si>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</si>
  <si>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</si>
  <si>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</si>
  <si>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</si>
  <si>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</si>
  <si>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</si>
  <si>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</si>
  <si>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</si>
  <si>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</si>
  <si>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</si>
  <si>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</si>
  <si>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</si>
  <si>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</si>
  <si>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</si>
  <si>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</si>
  <si>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</si>
  <si>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</si>
  <si>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</si>
  <si>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</si>
  <si>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</si>
  <si>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</si>
  <si>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</si>
  <si>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</si>
  <si>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</si>
  <si>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</si>
  <si>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</si>
  <si>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</si>
  <si>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</si>
  <si>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</si>
  <si>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</si>
  <si>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</si>
  <si>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</si>
  <si>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</si>
  <si>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</si>
  <si>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</si>
  <si>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</si>
  <si>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</si>
  <si>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</si>
  <si>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</si>
  <si>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</si>
  <si>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</si>
  <si>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</si>
  <si>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</si>
  <si>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</si>
  <si>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</si>
  <si>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</si>
  <si>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</si>
  <si>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</si>
  <si>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</si>
  <si>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</si>
  <si>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</si>
  <si>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</si>
  <si>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</si>
  <si>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</si>
  <si>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</si>
  <si>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</si>
  <si>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</si>
  <si>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</si>
  <si>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</si>
  <si>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</si>
  <si>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</si>
  <si>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</si>
  <si>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</si>
  <si>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</si>
  <si>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</si>
  <si>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</si>
  <si>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</si>
  <si>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</si>
  <si>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</si>
  <si>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</si>
  <si>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</si>
  <si>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</si>
  <si>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</si>
  <si>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</si>
  <si>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</si>
  <si>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</si>
  <si>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</si>
  <si>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</si>
  <si>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</si>
  <si>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</si>
  <si>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</si>
  <si>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</si>
  <si>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</si>
  <si>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</si>
  <si>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</si>
  <si>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</si>
  <si>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</si>
  <si>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</si>
  <si>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</si>
  <si>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</si>
  <si>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</si>
  <si>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</si>
  <si>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</si>
  <si>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</si>
  <si>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</si>
  <si>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</si>
  <si>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</si>
  <si>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</si>
  <si>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</si>
  <si>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</si>
  <si>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</si>
  <si>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</si>
  <si>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</si>
  <si>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</si>
  <si>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</si>
  <si>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</si>
  <si>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</si>
  <si>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</si>
  <si>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</si>
  <si>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</si>
  <si>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</si>
  <si>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</si>
  <si>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</si>
  <si>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</si>
  <si>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</si>
  <si>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</si>
  <si>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</si>
  <si>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</si>
  <si>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</si>
  <si>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</si>
  <si>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</si>
  <si>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</si>
  <si>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</si>
  <si>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</si>
  <si>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</si>
  <si>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</si>
  <si>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</si>
  <si>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</si>
  <si>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</si>
  <si>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</si>
  <si>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</si>
  <si>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</si>
  <si>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</si>
  <si>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</si>
  <si>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</si>
  <si>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</si>
  <si>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</si>
  <si>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</si>
  <si>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</si>
  <si>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</si>
  <si>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</si>
  <si>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</si>
  <si>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</si>
  <si>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</si>
  <si>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</si>
  <si>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</si>
  <si>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</si>
  <si>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</si>
  <si>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</si>
  <si>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</si>
  <si>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</si>
  <si>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</si>
  <si>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</si>
  <si>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</si>
  <si>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</si>
  <si>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</si>
  <si>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</si>
  <si>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</si>
  <si>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</si>
  <si>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</si>
  <si>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</si>
  <si>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</si>
  <si>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</si>
  <si>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</si>
  <si>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</si>
  <si>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</si>
  <si>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</si>
  <si>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</si>
  <si>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</si>
  <si>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</si>
  <si>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</si>
  <si>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</si>
  <si>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</si>
  <si>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</si>
  <si>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</si>
  <si>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</si>
  <si>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</si>
  <si>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</si>
  <si>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</si>
  <si>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</si>
  <si>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</si>
  <si>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</si>
  <si>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</si>
  <si>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</si>
  <si>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</si>
  <si>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</si>
  <si>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</si>
  <si>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</si>
  <si>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</si>
  <si>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</si>
  <si>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</si>
  <si>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</si>
  <si>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</si>
  <si>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</si>
  <si>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</si>
  <si>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</si>
  <si>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</si>
  <si>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</si>
  <si>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</si>
  <si>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</si>
  <si>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</si>
  <si>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</si>
  <si>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</si>
  <si>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</si>
  <si>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</si>
  <si>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</si>
  <si>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</si>
  <si>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</si>
  <si>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</si>
  <si>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</si>
  <si>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</si>
  <si>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</si>
  <si>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</si>
  <si>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</si>
  <si>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</si>
  <si>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</si>
  <si>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</si>
  <si>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</si>
  <si>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</si>
  <si>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</si>
  <si>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</si>
  <si>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</si>
  <si>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</si>
  <si>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</si>
  <si>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</si>
  <si>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</si>
  <si>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</si>
  <si>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</si>
  <si>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</si>
  <si>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</si>
  <si>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</si>
  <si>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</si>
  <si>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</si>
  <si>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</si>
  <si>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</si>
  <si>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</si>
  <si>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</si>
  <si>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</si>
  <si>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</si>
  <si>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</si>
  <si>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</si>
  <si>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</si>
  <si>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</si>
  <si>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</si>
  <si>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</si>
  <si>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</si>
  <si>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</si>
  <si>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</si>
  <si>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</si>
  <si>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</si>
  <si>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</si>
  <si>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</si>
  <si>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</si>
  <si>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</si>
  <si>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</si>
  <si>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</si>
  <si>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</si>
  <si>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</si>
  <si>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</si>
  <si>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</si>
  <si>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</si>
  <si>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</si>
  <si>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</si>
  <si>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</si>
  <si>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</si>
  <si>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</si>
  <si>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</si>
  <si>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</si>
  <si>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</si>
  <si>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</si>
  <si>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</si>
  <si>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</si>
  <si>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</si>
  <si>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</si>
  <si>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</si>
  <si>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</si>
  <si>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</si>
  <si>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</si>
  <si>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</si>
  <si>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</si>
  <si>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</si>
  <si>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</si>
  <si>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</si>
  <si>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</si>
  <si>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</si>
  <si>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</si>
  <si>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</si>
  <si>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</si>
  <si>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</si>
  <si>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</si>
  <si>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</si>
  <si>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</si>
  <si>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</si>
  <si>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</si>
  <si>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</si>
  <si>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</si>
  <si>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</si>
  <si>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</si>
  <si>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</si>
  <si>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</si>
  <si>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</si>
  <si>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</si>
  <si>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</si>
  <si>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</si>
  <si>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</si>
  <si>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</si>
  <si>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</si>
  <si>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</si>
  <si>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</si>
  <si>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</si>
  <si>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</si>
  <si>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</si>
  <si>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</si>
  <si>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</si>
  <si>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</si>
  <si>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</si>
  <si>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</si>
  <si>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</si>
  <si>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</si>
  <si>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</si>
  <si>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</si>
  <si>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</si>
  <si>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</si>
  <si>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</si>
  <si>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</si>
  <si>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</si>
  <si>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</si>
  <si>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</si>
  <si>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</si>
  <si>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</si>
  <si>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</si>
  <si>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</si>
  <si>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</si>
  <si>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</si>
  <si>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</si>
  <si>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</si>
  <si>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</si>
  <si>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</si>
  <si>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</si>
  <si>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</si>
  <si>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</si>
  <si>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</si>
  <si>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</si>
  <si>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</si>
  <si>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</si>
  <si>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</si>
  <si>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</si>
  <si>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</si>
  <si>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</si>
  <si>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</si>
  <si>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</si>
  <si>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</si>
  <si>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</si>
  <si>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</si>
  <si>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</si>
  <si>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</si>
  <si>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</si>
  <si>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</si>
  <si>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</si>
  <si>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</si>
  <si>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</si>
  <si>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</si>
  <si>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</si>
  <si>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</si>
  <si>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</si>
  <si>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</si>
  <si>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</si>
  <si>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</si>
  <si>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</si>
  <si>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</si>
  <si>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</si>
  <si>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</si>
  <si>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</si>
  <si>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</si>
  <si>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</si>
  <si>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</si>
  <si>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</si>
  <si>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</si>
  <si>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</si>
  <si>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</si>
  <si>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</si>
  <si>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</si>
  <si>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</si>
  <si>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</si>
  <si>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</si>
  <si>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</si>
  <si>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</si>
  <si>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</si>
  <si>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</si>
  <si>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</si>
  <si>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</si>
  <si>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</si>
  <si>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</si>
  <si>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</si>
  <si>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</si>
  <si>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</si>
  <si>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</si>
  <si>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</si>
  <si>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</si>
  <si>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</si>
  <si>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</si>
  <si>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</si>
  <si>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</si>
  <si>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</si>
  <si>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</si>
  <si>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</si>
  <si>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</si>
  <si>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</si>
  <si>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</si>
  <si>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</si>
  <si>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</si>
  <si>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</si>
  <si>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</si>
  <si>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</si>
  <si>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</si>
  <si>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</si>
  <si>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</si>
  <si>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</si>
  <si>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</si>
  <si>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</si>
  <si>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</si>
  <si>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</si>
  <si>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</si>
  <si>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</si>
  <si>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</si>
  <si>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</si>
  <si>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</si>
  <si>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</si>
  <si>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</si>
  <si>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</si>
  <si>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</si>
  <si>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</si>
  <si>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</si>
  <si>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</si>
  <si>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</si>
  <si>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</si>
  <si>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</si>
  <si>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</si>
  <si>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</si>
  <si>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</si>
  <si>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</si>
  <si>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</si>
  <si>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</si>
  <si>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</si>
  <si>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</si>
  <si>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</si>
  <si>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</si>
  <si>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</si>
  <si>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</si>
  <si>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</si>
  <si>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</si>
  <si>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</si>
  <si>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</si>
  <si>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</si>
  <si>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</si>
  <si>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</si>
  <si>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</si>
  <si>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</si>
  <si>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</si>
  <si>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</si>
  <si>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</si>
  <si>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</si>
  <si>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</si>
  <si>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</si>
  <si>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</si>
  <si>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</si>
  <si>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</si>
  <si>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</si>
  <si>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</si>
  <si>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</si>
  <si>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</si>
  <si>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</si>
  <si>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</si>
  <si>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</si>
  <si>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</si>
  <si>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</si>
  <si>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</si>
  <si>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</si>
  <si>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</si>
  <si>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</si>
  <si>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</si>
  <si>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</si>
  <si>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</si>
  <si>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</si>
  <si>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</si>
  <si>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</si>
  <si>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</si>
  <si>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</si>
  <si>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</si>
  <si>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</si>
  <si>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</si>
  <si>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</si>
  <si>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</si>
  <si>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</si>
  <si>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</si>
  <si>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</si>
  <si>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</si>
  <si>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</si>
  <si>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</si>
  <si>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</si>
  <si>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</si>
  <si>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</si>
  <si>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</si>
  <si>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</si>
  <si>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</si>
  <si>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</si>
  <si>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</si>
  <si>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</si>
  <si>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</si>
  <si>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</si>
  <si>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</si>
  <si>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</si>
  <si>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</si>
  <si>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</si>
  <si>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</si>
  <si>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</si>
  <si>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</si>
  <si>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</si>
  <si>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</si>
  <si>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</si>
  <si>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</si>
  <si>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</si>
  <si>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</si>
  <si>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</si>
  <si>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</si>
  <si>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</si>
  <si>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</si>
  <si>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</si>
  <si>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</si>
  <si>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</si>
  <si>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</si>
  <si>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</si>
  <si>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</si>
  <si>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</si>
  <si>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</si>
  <si>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</si>
  <si>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</si>
  <si>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</si>
  <si>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</si>
  <si>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</si>
  <si>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</si>
  <si>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</si>
  <si>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</si>
  <si>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</si>
  <si>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</si>
  <si>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</si>
  <si>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</si>
  <si>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</si>
  <si>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</si>
  <si>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</si>
  <si>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</si>
  <si>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</si>
  <si>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</si>
  <si>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</si>
  <si>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</si>
  <si>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</si>
  <si>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</si>
  <si>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</si>
  <si>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</si>
  <si>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</si>
  <si>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</si>
  <si>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</si>
  <si>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</si>
  <si>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</si>
  <si>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</si>
  <si>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</si>
  <si>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</si>
  <si>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</si>
  <si>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</si>
  <si>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</si>
  <si>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</si>
  <si>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</si>
  <si>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</si>
  <si>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</si>
  <si>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</si>
  <si>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</si>
  <si>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</si>
  <si>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</si>
  <si>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</si>
  <si>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</si>
  <si>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</si>
  <si>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</si>
  <si>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</si>
  <si>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</si>
  <si>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</si>
  <si>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</si>
  <si>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</si>
  <si>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</si>
  <si>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</si>
  <si>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</si>
  <si>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</si>
  <si>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</si>
  <si>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</si>
  <si>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</si>
  <si>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</si>
  <si>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</si>
  <si>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</si>
  <si>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</si>
  <si>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</si>
  <si>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</si>
  <si>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</si>
  <si>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</si>
  <si>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</si>
  <si>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</si>
  <si>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</si>
  <si>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</si>
  <si>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</si>
  <si>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</si>
  <si>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</si>
  <si>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</si>
  <si>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</si>
  <si>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</si>
  <si>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</si>
  <si>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</si>
  <si>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</si>
  <si>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</si>
  <si>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</si>
  <si>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</si>
  <si>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</si>
  <si>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</si>
  <si>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</si>
  <si>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</si>
  <si>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</si>
  <si>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</si>
  <si>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</si>
  <si>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</si>
  <si>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</si>
  <si>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</si>
  <si>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</si>
  <si>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</si>
  <si>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</si>
  <si>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</si>
  <si>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</si>
  <si>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</si>
  <si>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</si>
  <si>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</si>
  <si>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</si>
  <si>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</si>
  <si>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</si>
  <si>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</si>
  <si>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</si>
  <si>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</si>
  <si>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</si>
  <si>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</si>
  <si>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</si>
  <si>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</si>
  <si>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</si>
  <si>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</si>
  <si>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</si>
  <si>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</si>
  <si>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</si>
  <si>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</si>
  <si>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</si>
  <si>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</si>
  <si>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</si>
  <si>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</si>
  <si>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</si>
  <si>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</si>
  <si>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</si>
  <si>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</si>
  <si>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</si>
  <si>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</si>
  <si>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</si>
  <si>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</si>
  <si>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</si>
  <si>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</si>
  <si>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</si>
  <si>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</si>
  <si>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</si>
  <si>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</si>
  <si>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</si>
  <si>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</si>
  <si>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</si>
  <si>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</si>
  <si>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</si>
  <si>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</si>
  <si>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</si>
  <si>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</si>
  <si>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</si>
  <si>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</si>
  <si>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</si>
  <si>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</si>
  <si>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</si>
  <si>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</si>
  <si>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</si>
  <si>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</si>
  <si>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</si>
  <si>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</si>
  <si>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</si>
  <si>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</si>
  <si>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</si>
  <si>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</si>
  <si>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</si>
  <si>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</si>
  <si>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</si>
  <si>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</si>
  <si>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</si>
  <si>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</si>
  <si>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</si>
  <si>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</si>
  <si>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</si>
  <si>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</si>
  <si>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</si>
  <si>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</si>
  <si>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</si>
  <si>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</si>
  <si>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</si>
  <si>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</si>
  <si>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</si>
  <si>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</si>
  <si>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</si>
  <si>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</si>
  <si>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</si>
  <si>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</si>
  <si>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</si>
  <si>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</si>
  <si>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</si>
  <si>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</si>
  <si>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</si>
  <si>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</si>
  <si>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</si>
  <si>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</si>
  <si>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</si>
  <si>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</si>
  <si>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</si>
  <si>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</si>
  <si>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</si>
  <si>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</si>
  <si>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</si>
  <si>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</si>
  <si>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</si>
  <si>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</si>
  <si>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</si>
  <si>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</si>
  <si>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</si>
  <si>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</si>
  <si>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</si>
  <si>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</si>
  <si>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</si>
  <si>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</si>
  <si>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</si>
  <si>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</si>
  <si>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</si>
  <si>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</si>
  <si>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</si>
  <si>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</si>
  <si>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</si>
  <si>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</si>
  <si>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</si>
  <si>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</si>
  <si>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</si>
  <si>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</si>
  <si>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</si>
  <si>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</si>
  <si>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</si>
  <si>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</si>
  <si>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</si>
  <si>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</si>
  <si>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</si>
  <si>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</si>
  <si>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</si>
  <si>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</si>
  <si>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</si>
  <si>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</si>
  <si>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</si>
  <si>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</si>
  <si>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</si>
  <si>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</si>
  <si>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</si>
  <si>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</si>
  <si>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</si>
  <si>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</si>
  <si>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</si>
  <si>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</si>
  <si>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</si>
  <si>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</si>
  <si>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</si>
  <si>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</si>
  <si>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</si>
  <si>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</si>
  <si>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</si>
  <si>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</si>
  <si>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</si>
  <si>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</si>
  <si>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</si>
  <si>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</si>
  <si>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</si>
  <si>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</si>
  <si>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</si>
  <si>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</si>
  <si>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</si>
  <si>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</si>
  <si>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</si>
  <si>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</si>
  <si>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</si>
  <si>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</si>
  <si>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</si>
  <si>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</si>
  <si>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</si>
  <si>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</si>
  <si>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</si>
  <si>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</si>
  <si>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</si>
  <si>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</si>
  <si>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</si>
  <si>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</si>
  <si>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</si>
  <si>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</si>
  <si>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</si>
  <si>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</si>
  <si>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</si>
  <si>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</si>
  <si>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</si>
  <si>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</si>
  <si>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</si>
  <si>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</si>
  <si>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</si>
  <si>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</si>
  <si>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</si>
  <si>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</si>
  <si>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</si>
  <si>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</si>
  <si>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</si>
  <si>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</si>
  <si>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</si>
  <si>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</si>
  <si>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</si>
  <si>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</si>
  <si>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</si>
  <si>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</si>
  <si>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</si>
  <si>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</si>
  <si>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</si>
  <si>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</si>
  <si>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</si>
  <si>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</si>
  <si>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</si>
  <si>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</si>
  <si>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</si>
  <si>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</si>
  <si>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</si>
  <si>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</si>
  <si>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</si>
  <si>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</si>
  <si>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</si>
  <si>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</si>
  <si>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</si>
  <si>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</si>
  <si>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</si>
  <si>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</si>
  <si>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</si>
  <si>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</si>
  <si>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</si>
  <si>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</si>
  <si>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</si>
  <si>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</si>
  <si>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</si>
  <si>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</si>
  <si>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</si>
  <si>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</si>
  <si>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</si>
  <si>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</si>
  <si>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</si>
  <si>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</si>
  <si>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</si>
  <si>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</si>
  <si>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</si>
  <si>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</si>
  <si>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</si>
  <si>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</si>
  <si>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</si>
  <si>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</si>
  <si>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</si>
  <si>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</si>
  <si>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</si>
  <si>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</si>
  <si>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</si>
  <si>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</si>
  <si>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</si>
  <si>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</si>
  <si>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</si>
  <si>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</si>
  <si>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</si>
  <si>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</si>
  <si>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</si>
  <si>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</si>
  <si>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</si>
  <si>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</si>
  <si>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</si>
  <si>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</si>
  <si>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</si>
  <si>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</si>
  <si>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</si>
  <si>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</si>
  <si>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</si>
  <si>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</si>
  <si>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</si>
  <si>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</si>
  <si>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</si>
  <si>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</si>
  <si>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</si>
  <si>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</si>
  <si>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</si>
  <si>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</si>
  <si>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</si>
  <si>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</si>
  <si>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</si>
  <si>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</si>
  <si>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</si>
  <si>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</si>
  <si>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</si>
  <si>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</si>
  <si>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</si>
  <si>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</si>
  <si>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</si>
  <si>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</si>
  <si>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</si>
  <si>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</si>
  <si>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</si>
  <si>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</si>
  <si>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</si>
  <si>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</si>
  <si>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</si>
  <si>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</si>
  <si>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</si>
  <si>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</si>
  <si>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</si>
  <si>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</si>
  <si>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</si>
  <si>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</si>
  <si>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</si>
  <si>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</si>
  <si>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</si>
  <si>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</si>
  <si>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</si>
  <si>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</si>
  <si>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</si>
  <si>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</si>
  <si>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</si>
  <si>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</si>
  <si>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</si>
  <si>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</si>
  <si>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</si>
  <si>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</si>
  <si>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</si>
  <si>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</si>
  <si>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</si>
  <si>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</si>
  <si>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</si>
  <si>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</si>
  <si>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</si>
  <si>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</si>
  <si>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</si>
  <si>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</si>
  <si>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</si>
  <si>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</si>
  <si>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</si>
  <si>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</si>
  <si>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</si>
  <si>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</si>
  <si>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</si>
  <si>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</si>
  <si>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</si>
  <si>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</si>
  <si>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</si>
  <si>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</si>
  <si>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</si>
  <si>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</si>
  <si>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</si>
  <si>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</si>
  <si>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</si>
  <si>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</si>
  <si>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</si>
  <si>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</si>
  <si>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</si>
  <si>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</si>
  <si>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</si>
  <si>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</si>
  <si>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</si>
  <si>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</si>
  <si>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</si>
  <si>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</si>
  <si>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</si>
  <si>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</si>
  <si>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</si>
  <si>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</si>
  <si>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</si>
  <si>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</si>
  <si>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</si>
  <si>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</si>
  <si>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</si>
  <si>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</si>
  <si>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</si>
  <si>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</si>
  <si>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</si>
  <si>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</si>
  <si>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</si>
  <si>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</si>
  <si>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</si>
  <si>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</si>
  <si>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</si>
  <si>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</si>
  <si>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</si>
  <si>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</si>
  <si>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</si>
  <si>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</si>
  <si>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</si>
  <si>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</si>
  <si>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</si>
  <si>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</si>
  <si>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</si>
  <si>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</si>
  <si>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</si>
  <si>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</si>
  <si>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</si>
  <si>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</si>
  <si>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</si>
  <si>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</si>
  <si>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</si>
  <si>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</si>
  <si>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</si>
  <si>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</si>
  <si>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</si>
  <si>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</si>
  <si>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</si>
  <si>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</si>
  <si>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</si>
  <si>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</si>
  <si>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</si>
  <si>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</si>
  <si>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</si>
  <si>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</si>
  <si>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</si>
  <si>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</si>
  <si>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</si>
  <si>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</si>
  <si>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</si>
  <si>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</si>
  <si>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</si>
  <si>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</si>
  <si>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</si>
  <si>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</si>
  <si>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</si>
  <si>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</si>
  <si>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</si>
  <si>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</si>
  <si>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</si>
  <si>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</si>
  <si>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</si>
  <si>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</si>
  <si>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</si>
  <si>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</si>
  <si>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</si>
  <si>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</si>
  <si>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</si>
  <si>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</si>
  <si>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</si>
  <si>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</si>
  <si>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</si>
  <si>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</si>
  <si>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</si>
  <si>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</si>
  <si>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</si>
  <si>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</si>
  <si>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</si>
  <si>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</si>
  <si>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</si>
  <si>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</si>
  <si>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</si>
  <si>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</si>
  <si>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</si>
  <si>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</si>
  <si>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</si>
  <si>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</si>
  <si>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</si>
  <si>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</si>
  <si>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</si>
  <si>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</si>
  <si>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</si>
  <si>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</si>
  <si>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</si>
  <si>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</si>
  <si>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</si>
  <si>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</si>
  <si>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</si>
  <si>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</si>
  <si>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</si>
  <si>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</si>
  <si>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</si>
  <si>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</si>
  <si>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</si>
  <si>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</si>
  <si>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</si>
  <si>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</si>
  <si>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</si>
  <si>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</si>
  <si>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</si>
  <si>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</si>
  <si>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</si>
  <si>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</si>
  <si>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</si>
  <si>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</si>
  <si>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</si>
  <si>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</si>
  <si>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</si>
  <si>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</si>
  <si>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</si>
  <si>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</si>
  <si>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</si>
  <si>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</si>
  <si>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</si>
  <si>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</si>
  <si>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</si>
  <si>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</si>
  <si>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</si>
  <si>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</si>
  <si>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</si>
  <si>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</si>
  <si>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</si>
  <si>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</si>
  <si>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</si>
  <si>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</si>
  <si>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</si>
  <si>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</si>
  <si>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</si>
  <si>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</si>
  <si>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</si>
  <si>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</si>
  <si>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</si>
  <si>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</si>
  <si>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</si>
  <si>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</si>
  <si>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</si>
  <si>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</si>
  <si>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</si>
  <si>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</si>
  <si>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</si>
  <si>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</si>
  <si>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</si>
  <si>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</si>
  <si>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</si>
  <si>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</si>
  <si>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</si>
  <si>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</si>
  <si>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</si>
  <si>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</si>
  <si>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</si>
  <si>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</si>
  <si>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</si>
  <si>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</si>
  <si>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</si>
  <si>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</si>
  <si>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</si>
  <si>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</si>
  <si>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</si>
  <si>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</si>
  <si>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</si>
  <si>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</si>
  <si>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</si>
  <si>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</si>
  <si>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</si>
  <si>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</si>
  <si>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</si>
  <si>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</si>
  <si>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</si>
  <si>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</si>
  <si>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</si>
  <si>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</si>
  <si>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</si>
  <si>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</si>
  <si>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</si>
  <si>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</si>
  <si>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</si>
  <si>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</si>
  <si>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</si>
  <si>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</si>
  <si>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</si>
  <si>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</si>
  <si>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</si>
  <si>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</si>
  <si>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</si>
  <si>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</si>
  <si>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</si>
  <si>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</si>
  <si>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</si>
  <si>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</si>
  <si>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</si>
  <si>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</si>
  <si>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</si>
  <si>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</si>
  <si>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</si>
  <si>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</si>
  <si>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</si>
  <si>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</si>
  <si>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</si>
  <si>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</si>
  <si>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</si>
  <si>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</si>
  <si>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</si>
  <si>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</si>
  <si>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</si>
  <si>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</si>
  <si>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</si>
  <si>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</si>
  <si>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</si>
  <si>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</si>
  <si>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</si>
  <si>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</si>
  <si>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</si>
  <si>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</si>
  <si>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</si>
  <si>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</si>
  <si>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</si>
  <si>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</si>
  <si>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</si>
  <si>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</si>
  <si>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</si>
  <si>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</si>
  <si>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</si>
  <si>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</si>
  <si>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</si>
  <si>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</si>
  <si>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</si>
  <si>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</si>
  <si>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</si>
  <si>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</si>
  <si>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</si>
  <si>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</si>
  <si>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</si>
  <si>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</si>
  <si>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</si>
  <si>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</si>
  <si>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</si>
  <si>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</si>
  <si>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</si>
  <si>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</si>
  <si>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</si>
  <si>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</si>
  <si>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</si>
  <si>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</si>
  <si>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</si>
  <si>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</si>
  <si>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</si>
  <si>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</si>
  <si>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</si>
  <si>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</si>
  <si>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</si>
  <si>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</si>
  <si>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</si>
  <si>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</si>
  <si>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</si>
  <si>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</si>
  <si>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</si>
  <si>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</si>
  <si>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</si>
  <si>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</si>
  <si>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</si>
  <si>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</si>
  <si>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</si>
  <si>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</si>
  <si>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</si>
  <si>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</si>
  <si>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</si>
  <si>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</si>
  <si>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</si>
  <si>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</si>
  <si>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</si>
  <si>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</si>
  <si>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</si>
  <si>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</si>
  <si>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</si>
  <si>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</si>
  <si>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</si>
  <si>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</si>
  <si>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</si>
  <si>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</si>
  <si>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</si>
  <si>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</si>
  <si>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</si>
  <si>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</si>
  <si>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</si>
  <si>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</si>
  <si>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</si>
  <si>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</si>
  <si>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</si>
  <si>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</si>
  <si>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</si>
  <si>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</si>
  <si>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</si>
  <si>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</si>
  <si>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</si>
  <si>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</si>
  <si>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</si>
  <si>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</si>
  <si>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</si>
  <si>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</si>
  <si>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</si>
  <si>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</si>
  <si>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</si>
  <si>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</si>
  <si>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</si>
  <si>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</si>
  <si>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</si>
  <si>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</si>
  <si>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</si>
  <si>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</si>
  <si>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</si>
  <si>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</si>
  <si>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</si>
  <si>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</si>
  <si>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</si>
  <si>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</si>
  <si>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</si>
  <si>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</si>
  <si>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</si>
  <si>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</si>
  <si>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</si>
  <si>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</si>
  <si>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</si>
  <si>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</si>
  <si>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</si>
  <si>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</si>
  <si>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</si>
  <si>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</si>
  <si>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</si>
  <si>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</si>
  <si>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</si>
  <si>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</si>
  <si>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</si>
  <si>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</si>
  <si>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</si>
  <si>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</si>
  <si>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</si>
  <si>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</si>
  <si>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</si>
  <si>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</si>
  <si>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</si>
  <si>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</si>
  <si>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</si>
  <si>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</si>
  <si>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</si>
  <si>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</si>
  <si>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</si>
  <si>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</si>
  <si>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</si>
  <si>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</si>
  <si>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</si>
  <si>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</si>
  <si>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</si>
  <si>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</si>
  <si>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</si>
  <si>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</si>
  <si>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</si>
  <si>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</si>
  <si>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</si>
  <si>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</si>
  <si>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</si>
  <si>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</si>
  <si>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</si>
  <si>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</si>
  <si>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</si>
  <si>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</si>
  <si>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</si>
  <si>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</si>
  <si>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</si>
  <si>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</si>
  <si>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</si>
  <si>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</si>
  <si>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</si>
  <si>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</si>
  <si>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</si>
  <si>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</si>
  <si>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</si>
  <si>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</si>
  <si>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</si>
  <si>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</si>
  <si>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</si>
  <si>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</si>
  <si>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</si>
  <si>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</si>
  <si>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</si>
  <si>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</si>
  <si>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</si>
  <si>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</si>
  <si>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</si>
  <si>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</si>
  <si>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</si>
  <si>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</si>
  <si>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</si>
  <si>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</si>
  <si>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</si>
  <si>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</si>
  <si>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</si>
  <si>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</si>
  <si>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</si>
  <si>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</si>
  <si>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</si>
  <si>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</si>
  <si>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</si>
  <si>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</si>
  <si>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</si>
  <si>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</si>
  <si>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</si>
  <si>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</si>
  <si>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</si>
  <si>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</si>
  <si>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</si>
  <si>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</si>
  <si>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</si>
  <si>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</si>
  <si>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</si>
  <si>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</si>
  <si>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</si>
  <si>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</si>
  <si>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</si>
  <si>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</si>
  <si>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</si>
  <si>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</si>
  <si>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</si>
  <si>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</si>
  <si>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</si>
  <si>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</si>
  <si>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</si>
  <si>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</si>
  <si>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</si>
  <si>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</si>
  <si>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</si>
  <si>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</si>
  <si>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</si>
  <si>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</si>
  <si>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</si>
  <si>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</si>
  <si>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</si>
  <si>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</si>
  <si>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</si>
  <si>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</si>
  <si>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</si>
  <si>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</si>
  <si>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</si>
  <si>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</si>
  <si>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</si>
  <si>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</si>
  <si>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</si>
  <si>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</si>
  <si>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</si>
  <si>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</si>
  <si>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</si>
  <si>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</si>
  <si>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</si>
  <si>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</si>
  <si>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</si>
  <si>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</si>
  <si>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</si>
  <si>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</si>
  <si>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</si>
  <si>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</si>
  <si>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</si>
  <si>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</si>
  <si>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</si>
  <si>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</si>
  <si>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</si>
  <si>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</si>
  <si>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</si>
  <si>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</si>
  <si>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</si>
  <si>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</si>
  <si>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</si>
  <si>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</si>
  <si>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</si>
  <si>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</si>
  <si>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</si>
  <si>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</si>
  <si>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</si>
  <si>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</si>
  <si>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</si>
  <si>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</si>
  <si>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</si>
  <si>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</si>
  <si>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</si>
  <si>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</si>
  <si>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</si>
  <si>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</si>
  <si>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</si>
  <si>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</si>
  <si>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</si>
  <si>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</si>
  <si>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</si>
  <si>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</si>
  <si>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</si>
  <si>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</si>
  <si>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</si>
  <si>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</si>
  <si>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</si>
  <si>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</si>
  <si>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</si>
  <si>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</si>
  <si>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</si>
  <si>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</si>
  <si>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</si>
  <si>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</si>
  <si>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</si>
  <si>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</si>
  <si>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</si>
  <si>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</si>
  <si>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</si>
  <si>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</si>
  <si>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</si>
  <si>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</si>
  <si>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</si>
  <si>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</si>
  <si>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</si>
  <si>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</si>
  <si>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</si>
  <si>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</si>
  <si>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</si>
  <si>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</si>
  <si>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</si>
  <si>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</si>
  <si>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</si>
  <si>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</si>
  <si>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</si>
  <si>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</si>
  <si>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</si>
  <si>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</si>
  <si>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</si>
  <si>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</si>
  <si>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</si>
  <si>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</si>
  <si>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</si>
  <si>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</si>
  <si>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</si>
  <si>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</si>
  <si>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</si>
  <si>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</si>
  <si>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</si>
  <si>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</si>
  <si>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</si>
  <si>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</si>
  <si>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</si>
  <si>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</si>
  <si>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</si>
  <si>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</si>
  <si>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</si>
  <si>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</si>
  <si>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</si>
  <si>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</si>
  <si>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</si>
  <si>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</si>
  <si>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</si>
  <si>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</si>
  <si>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</si>
  <si>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</si>
  <si>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</si>
  <si>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</si>
  <si>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</si>
  <si>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</si>
  <si>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</si>
  <si>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</si>
  <si>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</si>
  <si>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</si>
  <si>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</si>
  <si>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</si>
  <si>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</si>
  <si>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</si>
  <si>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</si>
  <si>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</si>
  <si>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</si>
  <si>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</si>
  <si>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</si>
  <si>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</si>
  <si>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</si>
  <si>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</si>
  <si>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</si>
  <si>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</si>
  <si>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</si>
  <si>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</si>
  <si>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</si>
  <si>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</si>
  <si>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</si>
  <si>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</si>
  <si>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</si>
  <si>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</si>
  <si>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</si>
  <si>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</si>
  <si>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</si>
  <si>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</si>
  <si>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</si>
  <si>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</si>
  <si>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</si>
  <si>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</si>
  <si>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</si>
  <si>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</si>
  <si>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</si>
  <si>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</si>
  <si>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</si>
  <si>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</si>
  <si>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</si>
  <si>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</si>
  <si>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</si>
  <si>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</si>
  <si>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</si>
  <si>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</si>
  <si>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</si>
  <si>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</si>
  <si>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</si>
  <si>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</si>
  <si>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</si>
  <si>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</si>
  <si>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</si>
  <si>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</si>
  <si>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</si>
  <si>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</si>
  <si>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</si>
  <si>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</si>
  <si>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</si>
  <si>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</si>
  <si>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</si>
  <si>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</si>
  <si>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</si>
  <si>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</si>
  <si>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</si>
  <si>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</si>
  <si>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</si>
  <si>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</si>
  <si>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</si>
  <si>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</si>
  <si>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</si>
  <si>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</si>
  <si>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</si>
  <si>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</si>
  <si>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</si>
  <si>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</si>
  <si>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</si>
  <si>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</si>
  <si>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</si>
  <si>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</si>
  <si>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</si>
  <si>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</si>
  <si>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</si>
  <si>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</si>
  <si>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</si>
  <si>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</si>
  <si>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</si>
  <si>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</si>
  <si>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</si>
  <si>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</si>
  <si>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</si>
  <si>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</si>
  <si>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</si>
  <si>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</si>
  <si>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</si>
  <si>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</si>
  <si>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</si>
  <si>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</si>
  <si>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</si>
  <si>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</si>
  <si>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</si>
  <si>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</si>
  <si>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</si>
  <si>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</si>
  <si>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</si>
  <si>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</si>
  <si>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</si>
  <si>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</si>
  <si>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</si>
  <si>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</si>
  <si>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</si>
  <si>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</si>
  <si>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</si>
  <si>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</si>
  <si>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</si>
  <si>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</si>
  <si>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</si>
  <si>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</si>
  <si>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</si>
  <si>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</si>
  <si>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</si>
  <si>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</si>
  <si>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</si>
  <si>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</si>
  <si>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</si>
  <si>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</si>
  <si>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</si>
  <si>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</si>
  <si>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</si>
  <si>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</si>
  <si>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</si>
  <si>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</si>
  <si>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</si>
  <si>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</si>
  <si>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</si>
  <si>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</si>
  <si>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</si>
  <si>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</si>
  <si>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</si>
  <si>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</si>
  <si>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</si>
  <si>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</si>
  <si>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</si>
  <si>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</si>
  <si>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</si>
  <si>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</si>
  <si>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</si>
  <si>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</si>
  <si>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</si>
  <si>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</si>
  <si>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</si>
  <si>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</si>
  <si>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</si>
  <si>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</si>
  <si>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</si>
  <si>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</si>
  <si>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</si>
  <si>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</si>
  <si>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</si>
  <si>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</si>
  <si>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</si>
  <si>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</si>
  <si>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</si>
  <si>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</si>
  <si>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</si>
  <si>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</si>
  <si>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</si>
  <si>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</si>
  <si>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</si>
  <si>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</si>
  <si>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</si>
  <si>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</si>
  <si>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</si>
  <si>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</si>
  <si>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</si>
  <si>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</si>
  <si>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</si>
  <si>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</si>
  <si>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</si>
  <si>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</si>
  <si>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</si>
  <si>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</si>
  <si>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</si>
  <si>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</si>
  <si>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</si>
  <si>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</si>
  <si>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</si>
  <si>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</si>
  <si>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</si>
  <si>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</si>
  <si>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</si>
  <si>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</si>
  <si>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</si>
  <si>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</si>
  <si>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</si>
  <si>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</si>
  <si>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</si>
  <si>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</si>
  <si>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</si>
  <si>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</si>
  <si>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</si>
  <si>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</si>
  <si>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</si>
  <si>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</si>
  <si>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</si>
  <si>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</si>
  <si>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</si>
  <si>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</si>
  <si>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</si>
  <si>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</si>
  <si>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</si>
  <si>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</si>
  <si>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</si>
  <si>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</si>
  <si>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</si>
  <si>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</si>
  <si>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</si>
  <si>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</si>
  <si>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</si>
  <si>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</si>
  <si>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</si>
  <si>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</si>
  <si>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</si>
  <si>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</si>
  <si>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</si>
  <si>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</si>
  <si>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</si>
  <si>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</si>
  <si>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</si>
  <si>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</si>
  <si>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</si>
  <si>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</si>
  <si>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</si>
  <si>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</si>
  <si>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</si>
  <si>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</si>
  <si>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</si>
  <si>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</si>
  <si>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</si>
  <si>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</si>
  <si>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</si>
  <si>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</si>
  <si>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</si>
  <si>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</si>
  <si>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</si>
  <si>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</si>
  <si>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</si>
  <si>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</si>
  <si>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</si>
  <si>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</si>
  <si>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</si>
  <si>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</si>
  <si>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</si>
  <si>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</si>
  <si>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</si>
  <si>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</si>
  <si>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</si>
  <si>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</si>
  <si>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</si>
  <si>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</si>
  <si>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</si>
  <si>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</si>
  <si>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</si>
  <si>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</si>
  <si>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</si>
  <si>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</si>
  <si>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</si>
  <si>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</si>
  <si>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</si>
  <si>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</si>
  <si>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</si>
  <si>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</si>
  <si>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</si>
  <si>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</si>
  <si>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</si>
  <si>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</si>
  <si>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</si>
  <si>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</si>
  <si>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</si>
  <si>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</si>
  <si>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</si>
  <si>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</si>
  <si>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</si>
  <si>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</si>
  <si>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</si>
  <si>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</si>
  <si>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</si>
  <si>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</si>
  <si>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</si>
  <si>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</si>
  <si>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</si>
  <si>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</si>
  <si>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</si>
  <si>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</si>
  <si>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</si>
  <si>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</si>
  <si>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</si>
  <si>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</si>
  <si>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</si>
  <si>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</si>
  <si>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</si>
  <si>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</si>
  <si>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</si>
  <si>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</si>
  <si>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</si>
  <si>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</si>
  <si>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</si>
  <si>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</si>
  <si>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</si>
  <si>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</si>
  <si>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</si>
  <si>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</si>
  <si>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</si>
  <si>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</si>
  <si>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</si>
  <si>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</si>
  <si>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</si>
  <si>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</si>
  <si>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</si>
  <si>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</si>
  <si>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</si>
  <si>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</si>
  <si>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</si>
  <si>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</si>
  <si>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</si>
  <si>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</si>
  <si>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</si>
  <si>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</si>
  <si>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</si>
  <si>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</si>
  <si>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</si>
  <si>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</si>
  <si>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</si>
  <si>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</si>
  <si>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</si>
  <si>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</si>
  <si>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</si>
  <si>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</si>
  <si>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</si>
  <si>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</si>
  <si>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</si>
  <si>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</si>
  <si>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</si>
  <si>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</si>
  <si>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</si>
  <si>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</si>
  <si>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</si>
  <si>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</si>
  <si>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</si>
  <si>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</si>
  <si>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</si>
  <si>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</si>
  <si>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</si>
  <si>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</si>
  <si>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</si>
  <si>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</si>
  <si>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</si>
  <si>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</si>
  <si>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</si>
  <si>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</si>
  <si>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</si>
  <si>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</si>
  <si>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</si>
  <si>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</si>
  <si>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</si>
  <si>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</si>
  <si>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</si>
  <si>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</si>
  <si>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</si>
  <si>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</si>
  <si>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</si>
  <si>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</si>
  <si>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</si>
  <si>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</si>
  <si>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</si>
  <si>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</si>
  <si>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</si>
  <si>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</si>
  <si>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</si>
  <si>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</si>
  <si>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</si>
  <si>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</si>
  <si>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</si>
  <si>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</si>
  <si>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</si>
  <si>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</si>
  <si>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</si>
  <si>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</si>
  <si>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</si>
  <si>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</si>
  <si>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</si>
  <si>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</si>
  <si>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</si>
  <si>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</si>
  <si>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</si>
  <si>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</si>
  <si>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</si>
  <si>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</si>
  <si>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</si>
  <si>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</si>
  <si>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</si>
  <si>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</si>
  <si>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</si>
  <si>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</si>
  <si>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</si>
  <si>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</si>
  <si>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</si>
  <si>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</si>
  <si>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</si>
  <si>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</si>
  <si>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</si>
  <si>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</si>
  <si>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</si>
  <si>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</si>
  <si>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</si>
  <si>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</si>
  <si>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</si>
  <si>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</si>
  <si>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</si>
  <si>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</si>
  <si>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</si>
  <si>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</si>
  <si>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</si>
  <si>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</si>
  <si>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</si>
  <si>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</si>
  <si>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</si>
  <si>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</si>
  <si>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</si>
  <si>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</si>
  <si>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</si>
  <si>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</si>
  <si>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</si>
  <si>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</si>
  <si>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</si>
  <si>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</si>
  <si>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</si>
  <si>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</si>
  <si>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</si>
  <si>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</si>
  <si>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</si>
  <si>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</si>
  <si>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</si>
  <si>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</si>
  <si>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</si>
  <si>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</si>
  <si>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</si>
  <si>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</si>
  <si>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</si>
  <si>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</si>
  <si>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</si>
  <si>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</si>
  <si>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</si>
  <si>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</si>
  <si>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</si>
  <si>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</si>
  <si>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</si>
  <si>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</si>
  <si>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</si>
  <si>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</si>
  <si>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</si>
  <si>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</si>
  <si>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</si>
  <si>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</si>
  <si>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</si>
  <si>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</si>
  <si>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</si>
  <si>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</si>
  <si>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</si>
  <si>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</si>
  <si>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</si>
  <si>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</si>
  <si>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</si>
  <si>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</si>
  <si>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</si>
  <si>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</si>
  <si>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</si>
  <si>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</si>
  <si>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</si>
  <si>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</si>
  <si>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</si>
  <si>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</si>
  <si>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</si>
  <si>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</si>
  <si>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</si>
  <si>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</si>
  <si>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</si>
  <si>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</si>
  <si>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</si>
  <si>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</si>
  <si>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</si>
  <si>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</si>
  <si>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</si>
  <si>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</si>
  <si>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</si>
  <si>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</si>
  <si>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</si>
  <si>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</si>
  <si>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</si>
  <si>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</si>
  <si>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</si>
  <si>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</si>
  <si>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</si>
  <si>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</si>
  <si>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</si>
  <si>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</si>
  <si>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</si>
  <si>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</si>
  <si>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</si>
  <si>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</si>
  <si>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</si>
  <si>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</si>
  <si>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</si>
  <si>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</si>
  <si>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</si>
  <si>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</si>
  <si>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</si>
  <si>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</si>
  <si>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</si>
  <si>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</si>
  <si>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</si>
  <si>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</si>
  <si>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</si>
  <si>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</si>
  <si>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</si>
  <si>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</si>
  <si>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</si>
  <si>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</si>
  <si>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</si>
  <si>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</si>
  <si>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</si>
  <si>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</si>
  <si>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</si>
  <si>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</si>
  <si>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</si>
  <si>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</si>
  <si>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</si>
  <si>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</si>
  <si>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</si>
  <si>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</si>
  <si>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</si>
  <si>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</si>
  <si>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</si>
  <si>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</si>
  <si>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</si>
  <si>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</si>
  <si>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</si>
  <si>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</si>
  <si>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</si>
  <si>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</si>
  <si>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</si>
  <si>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</si>
  <si>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</si>
  <si>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</si>
  <si>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</si>
  <si>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</si>
  <si>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</si>
  <si>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</si>
  <si>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</si>
  <si>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</si>
  <si>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</si>
  <si>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</si>
  <si>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</si>
  <si>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</si>
  <si>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</si>
  <si>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</si>
  <si>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</si>
  <si>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</si>
  <si>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</si>
  <si>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</si>
  <si>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</si>
  <si>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</si>
  <si>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</si>
  <si>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</si>
  <si>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</si>
  <si>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</si>
  <si>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</si>
  <si>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</si>
  <si>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</si>
  <si>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</si>
  <si>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</si>
  <si>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</si>
  <si>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</si>
  <si>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</si>
  <si>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</si>
  <si>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</si>
  <si>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</si>
  <si>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</si>
  <si>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</si>
  <si>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</si>
  <si>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</si>
  <si>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</si>
  <si>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</si>
  <si>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</si>
  <si>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</si>
  <si>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</si>
  <si>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</si>
  <si>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</si>
  <si>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</si>
  <si>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</si>
  <si>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</si>
  <si>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</si>
  <si>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</si>
  <si>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</si>
  <si>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</si>
  <si>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</si>
  <si>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</si>
  <si>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</si>
  <si>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</si>
  <si>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</si>
  <si>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</si>
  <si>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</si>
  <si>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</si>
  <si>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</si>
  <si>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</si>
  <si>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</si>
  <si>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</si>
  <si>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</si>
  <si>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</si>
  <si>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</si>
  <si>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</si>
  <si>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</si>
  <si>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</si>
  <si>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</si>
  <si>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</si>
  <si>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</si>
  <si>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</si>
  <si>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</si>
  <si>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</si>
  <si>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</si>
  <si>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</si>
  <si>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</si>
  <si>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</si>
  <si>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</si>
  <si>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</si>
  <si>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</si>
  <si>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</si>
  <si>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</si>
  <si>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</si>
  <si>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</si>
  <si>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</si>
  <si>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</si>
  <si>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</si>
  <si>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</si>
  <si>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</si>
  <si>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</si>
  <si>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</si>
  <si>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</si>
  <si>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</si>
  <si>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</si>
  <si>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</si>
  <si>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</si>
  <si>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</si>
  <si>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</si>
  <si>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</si>
  <si>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</si>
  <si>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</si>
  <si>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</si>
  <si>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</si>
  <si>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</si>
  <si>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</si>
  <si>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</si>
  <si>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</si>
  <si>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</si>
  <si>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</si>
  <si>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</si>
  <si>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</si>
  <si>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</si>
  <si>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</si>
  <si>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</si>
  <si>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</si>
  <si>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</si>
  <si>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</si>
  <si>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</si>
  <si>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</si>
  <si>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</si>
  <si>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</si>
  <si>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</si>
  <si>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</si>
  <si>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</si>
  <si>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</si>
  <si>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</si>
  <si>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</si>
  <si>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</si>
  <si>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</si>
  <si>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</si>
  <si>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</si>
  <si>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</si>
  <si>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</si>
  <si>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</si>
  <si>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</si>
  <si>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</si>
  <si>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</si>
  <si>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</si>
  <si>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</si>
  <si>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</si>
  <si>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</si>
  <si>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</si>
  <si>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</si>
  <si>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</si>
  <si>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</si>
  <si>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</si>
  <si>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</si>
  <si>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</si>
  <si>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</si>
  <si>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</si>
  <si>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</si>
  <si>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</si>
  <si>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</si>
  <si>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</si>
  <si>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</si>
  <si>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</si>
  <si>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</si>
  <si>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</si>
  <si>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</si>
  <si>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</si>
  <si>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</si>
  <si>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</si>
  <si>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</si>
  <si>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</si>
  <si>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</si>
  <si>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</si>
  <si>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</si>
  <si>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</si>
  <si>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</si>
  <si>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</si>
  <si>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</si>
  <si>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</si>
  <si>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</si>
  <si>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</si>
  <si>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</si>
  <si>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</si>
  <si>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</si>
  <si>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</si>
  <si>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</si>
  <si>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</si>
  <si>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</si>
  <si>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</si>
  <si>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</si>
  <si>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</si>
  <si>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</si>
  <si>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</si>
  <si>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</si>
  <si>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</si>
  <si>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</si>
  <si>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</si>
  <si>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</si>
  <si>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</si>
  <si>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</si>
  <si>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</si>
  <si>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</si>
  <si>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</si>
  <si>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</si>
  <si>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</si>
  <si>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</si>
  <si>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</si>
  <si>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</si>
  <si>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</si>
  <si>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</si>
  <si>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</si>
  <si>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</si>
  <si>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</si>
  <si>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</si>
  <si>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</si>
  <si>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</si>
  <si>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</si>
  <si>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</si>
  <si>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</si>
  <si>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</si>
  <si>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</si>
  <si>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</si>
  <si>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</si>
  <si>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</si>
  <si>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</si>
  <si>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</si>
  <si>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</si>
  <si>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</si>
  <si>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</si>
  <si>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</si>
  <si>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</si>
  <si>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</si>
  <si>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</si>
  <si>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</si>
  <si>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</si>
  <si>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</si>
  <si>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</si>
  <si>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</si>
  <si>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</si>
  <si>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</si>
  <si>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</si>
  <si>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</si>
  <si>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</si>
  <si>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</si>
  <si>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</si>
  <si>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</si>
  <si>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</si>
  <si>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</si>
  <si>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</si>
  <si>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</si>
  <si>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</si>
  <si>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</si>
  <si>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</si>
  <si>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</si>
  <si>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</si>
  <si>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</si>
  <si>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</si>
  <si>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</si>
  <si>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</si>
  <si>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</si>
  <si>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</si>
  <si>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</si>
  <si>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</si>
  <si>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</si>
  <si>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</si>
  <si>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</si>
  <si>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</si>
  <si>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</si>
  <si>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</si>
  <si>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</si>
  <si>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</si>
  <si>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</si>
  <si>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</si>
  <si>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</si>
  <si>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</si>
  <si>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</si>
  <si>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</si>
  <si>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</si>
  <si>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</si>
  <si>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</si>
  <si>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</si>
  <si>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</si>
  <si>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</si>
  <si>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</si>
  <si>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</si>
  <si>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</si>
  <si>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</si>
  <si>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</si>
  <si>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</si>
  <si>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</si>
  <si>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</si>
  <si>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</si>
  <si>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</si>
  <si>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</si>
  <si>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</si>
  <si>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</si>
  <si>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</si>
  <si>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</si>
  <si>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</si>
  <si>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</si>
  <si>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</si>
  <si>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</si>
  <si>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</si>
  <si>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</si>
  <si>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</si>
  <si>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</si>
  <si>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</si>
  <si>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</si>
  <si>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</si>
  <si>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</si>
  <si>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</si>
  <si>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</si>
  <si>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</si>
  <si>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</si>
  <si>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</si>
  <si>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</si>
  <si>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</si>
  <si>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</si>
  <si>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</si>
  <si>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</si>
  <si>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</si>
  <si>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</si>
  <si>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</si>
  <si>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</si>
  <si>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</si>
  <si>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</si>
  <si>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</si>
  <si>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</si>
  <si>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</si>
  <si>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</si>
  <si>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</si>
  <si>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</si>
  <si>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</si>
  <si>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</si>
  <si>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</si>
  <si>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</si>
  <si>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</si>
  <si>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</si>
  <si>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</si>
  <si>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</si>
  <si>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</si>
  <si>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</si>
  <si>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</si>
  <si>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</si>
  <si>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</si>
  <si>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</si>
  <si>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</si>
  <si>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</si>
  <si>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</si>
  <si>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</si>
  <si>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</si>
  <si>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</si>
  <si>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</si>
  <si>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</si>
  <si>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</si>
  <si>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</si>
  <si>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</si>
  <si>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</si>
  <si>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</si>
  <si>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</si>
  <si>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</si>
  <si>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</si>
  <si>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</si>
  <si>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</si>
  <si>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</si>
  <si>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</si>
  <si>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</si>
  <si>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</si>
  <si>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</si>
  <si>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</si>
  <si>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</si>
  <si>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</si>
  <si>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</si>
  <si>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</si>
  <si>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</si>
  <si>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</si>
  <si>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</si>
  <si>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</si>
  <si>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</si>
  <si>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</si>
  <si>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</si>
  <si>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</si>
  <si>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</si>
  <si>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</si>
  <si>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</si>
  <si>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</si>
  <si>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</si>
  <si>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</si>
  <si>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</si>
  <si>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</si>
  <si>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</si>
  <si>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</si>
  <si>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</si>
  <si>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</si>
  <si>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</si>
  <si>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</si>
  <si>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</si>
  <si>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</si>
  <si>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</si>
  <si>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</si>
  <si>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</si>
  <si>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</si>
  <si>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</si>
  <si>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</si>
  <si>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</si>
  <si>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</si>
  <si>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</si>
  <si>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</si>
  <si>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</si>
  <si>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</si>
  <si>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</si>
  <si>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</si>
  <si>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</si>
  <si>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</si>
  <si>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</si>
  <si>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</si>
  <si>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</si>
  <si>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</si>
  <si>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</si>
  <si>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</si>
  <si>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</si>
  <si>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</si>
  <si>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</si>
  <si>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</si>
  <si>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</si>
  <si>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</si>
  <si>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</si>
  <si>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</si>
  <si>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</si>
  <si>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</si>
  <si>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</si>
  <si>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</si>
  <si>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</si>
  <si>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</si>
  <si>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</si>
  <si>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</si>
  <si>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</si>
  <si>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</si>
  <si>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</si>
  <si>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</si>
  <si>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</si>
  <si>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</si>
  <si>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</si>
  <si>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</si>
  <si>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</si>
  <si>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</si>
  <si>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</si>
  <si>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</si>
  <si>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</si>
  <si>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</si>
  <si>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</si>
  <si>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</si>
  <si>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</si>
  <si>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</si>
  <si>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</si>
  <si>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</si>
  <si>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</si>
  <si>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</si>
  <si>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</si>
  <si>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</si>
  <si>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</si>
  <si>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</si>
  <si>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</si>
  <si>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</si>
  <si>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</si>
  <si>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</si>
  <si>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</si>
  <si>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</si>
  <si>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</si>
  <si>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</si>
  <si>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</si>
  <si>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</si>
  <si>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</si>
  <si>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</si>
  <si>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</si>
  <si>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</si>
  <si>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</si>
  <si>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</si>
  <si>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</si>
  <si>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</si>
  <si>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</si>
  <si>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</si>
  <si>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</si>
  <si>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</si>
  <si>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</si>
  <si>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</si>
  <si>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</si>
  <si>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</si>
  <si>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</si>
  <si>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</si>
  <si>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</si>
  <si>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</si>
  <si>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</si>
  <si>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</si>
  <si>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</si>
  <si>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</si>
  <si>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</si>
  <si>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</si>
  <si>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</si>
  <si>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</si>
  <si>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</si>
  <si>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</si>
  <si>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</si>
  <si>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</si>
  <si>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</si>
  <si>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</si>
  <si>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</si>
  <si>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</si>
  <si>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</si>
  <si>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</si>
  <si>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</si>
  <si>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</si>
  <si>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</si>
  <si>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</si>
  <si>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</si>
  <si>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</si>
  <si>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</si>
  <si>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</si>
  <si>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</si>
  <si>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</si>
  <si>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</si>
  <si>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</si>
  <si>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</si>
  <si>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</si>
  <si>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</si>
  <si>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</si>
  <si>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</si>
  <si>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</si>
  <si>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</si>
  <si>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</si>
  <si>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</si>
  <si>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</si>
  <si>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</si>
  <si>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</si>
  <si>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</si>
  <si>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</si>
  <si>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</si>
  <si>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</si>
  <si>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</si>
  <si>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</si>
  <si>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</si>
  <si>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</si>
  <si>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</si>
  <si>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</si>
  <si>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</si>
  <si>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</si>
  <si>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</si>
  <si>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</si>
  <si>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</si>
  <si>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</si>
  <si>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</si>
  <si>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</si>
  <si>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</si>
  <si>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</si>
  <si>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</si>
  <si>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</si>
  <si>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</si>
  <si>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</si>
  <si>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</si>
  <si>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</si>
  <si>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</si>
  <si>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</si>
  <si>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</si>
  <si>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</si>
  <si>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</si>
  <si>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</si>
  <si>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</si>
  <si>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</si>
  <si>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</si>
  <si>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</si>
  <si>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</si>
  <si>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</si>
  <si>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</si>
  <si>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</si>
  <si>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</si>
  <si>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</si>
  <si>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</si>
  <si>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</si>
  <si>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</si>
  <si>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</si>
  <si>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</si>
  <si>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</si>
  <si>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</si>
  <si>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</si>
  <si>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</si>
  <si>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</si>
  <si>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</si>
  <si>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</si>
  <si>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</si>
  <si>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</si>
  <si>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</si>
  <si>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</si>
  <si>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</si>
  <si>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</si>
  <si>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</si>
  <si>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</si>
  <si>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</si>
  <si>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</si>
  <si>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</si>
  <si>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</si>
  <si>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</si>
  <si>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</si>
  <si>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</si>
  <si>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</si>
  <si>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</si>
  <si>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</si>
  <si>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</si>
  <si>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</si>
  <si>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</si>
  <si>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</si>
  <si>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</si>
  <si>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</si>
  <si>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</si>
  <si>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</si>
  <si>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</si>
  <si>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</si>
  <si>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</si>
  <si>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</si>
  <si>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</si>
  <si>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</si>
  <si>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</si>
  <si>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</si>
  <si>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</si>
  <si>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</si>
  <si>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</si>
  <si>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</si>
  <si>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</si>
  <si>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</si>
  <si>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</si>
  <si>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</si>
  <si>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</si>
  <si>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</si>
  <si>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</si>
  <si>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</si>
  <si>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</si>
  <si>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</si>
  <si>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</si>
  <si>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</si>
  <si>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</si>
  <si>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</si>
  <si>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</si>
  <si>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</si>
  <si>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</si>
  <si>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</si>
  <si>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</si>
  <si>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</si>
  <si>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</si>
  <si>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</si>
  <si>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</si>
  <si>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</si>
  <si>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</si>
  <si>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</si>
  <si>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</si>
  <si>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</si>
  <si>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</si>
  <si>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</si>
  <si>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</si>
  <si>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</si>
  <si>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</si>
  <si>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</si>
  <si>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</si>
  <si>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</si>
  <si>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</si>
  <si>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</si>
  <si>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</si>
  <si>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</si>
  <si>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</si>
  <si>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</si>
  <si>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</si>
  <si>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</si>
  <si>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</si>
  <si>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</si>
  <si>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</si>
  <si>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</si>
  <si>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</si>
  <si>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</si>
  <si>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</si>
  <si>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</si>
  <si>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</si>
  <si>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</si>
  <si>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</si>
  <si>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</si>
  <si>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</si>
  <si>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</si>
  <si>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</si>
  <si>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</si>
  <si>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</si>
  <si>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</si>
  <si>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</si>
  <si>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</si>
  <si>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</si>
  <si>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</si>
  <si>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</si>
  <si>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</si>
  <si>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</si>
  <si>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</si>
  <si>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</si>
  <si>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</si>
  <si>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</si>
  <si>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</si>
  <si>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</si>
  <si>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</si>
  <si>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</si>
  <si>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</si>
  <si>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</si>
  <si>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</si>
  <si>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</si>
  <si>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</si>
  <si>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</si>
  <si>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</si>
  <si>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</si>
  <si>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</si>
  <si>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</si>
  <si>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</si>
  <si>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</si>
  <si>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</si>
  <si>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</si>
  <si>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</si>
  <si>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</si>
  <si>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</si>
  <si>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</si>
  <si>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</si>
  <si>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</si>
  <si>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</si>
  <si>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</si>
  <si>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</si>
  <si>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</si>
  <si>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</si>
  <si>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</si>
  <si>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</si>
  <si>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</si>
  <si>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</si>
  <si>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</si>
  <si>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</si>
  <si>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</si>
  <si>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</si>
  <si>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</si>
  <si>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</si>
  <si>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</si>
  <si>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</si>
  <si>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</si>
  <si>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</si>
  <si>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</si>
  <si>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</si>
  <si>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</si>
  <si>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</si>
  <si>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</si>
  <si>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</si>
  <si>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</si>
  <si>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</si>
  <si>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</si>
  <si>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</si>
  <si>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</si>
  <si>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</si>
  <si>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</si>
  <si>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</si>
  <si>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</si>
  <si>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</si>
  <si>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</si>
  <si>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</si>
  <si>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</si>
  <si>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</si>
  <si>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</si>
  <si>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</si>
  <si>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</si>
  <si>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</si>
  <si>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</si>
  <si>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</si>
  <si>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</si>
  <si>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</si>
  <si>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</si>
  <si>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</si>
  <si>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</si>
  <si>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</si>
  <si>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</si>
  <si>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</si>
  <si>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</si>
  <si>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</si>
  <si>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</si>
  <si>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</si>
  <si>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</si>
  <si>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</si>
  <si>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</si>
  <si>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</si>
  <si>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</si>
  <si>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</si>
  <si>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</si>
  <si>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</si>
  <si>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</si>
  <si>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</si>
  <si>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</si>
  <si>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</si>
  <si>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</si>
  <si>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</si>
  <si>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</si>
  <si>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</si>
  <si>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</si>
  <si>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</si>
  <si>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</si>
  <si>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</si>
  <si>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</si>
  <si>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</si>
  <si>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</si>
  <si>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</si>
  <si>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</si>
  <si>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</si>
  <si>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</si>
  <si>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</si>
  <si>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</si>
  <si>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</si>
  <si>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</si>
  <si>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</si>
  <si>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</si>
  <si>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</si>
  <si>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</si>
  <si>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</si>
  <si>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</si>
  <si>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</si>
  <si>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</si>
  <si>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</si>
  <si>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</si>
  <si>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</si>
  <si>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</si>
  <si>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</si>
  <si>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</si>
  <si>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</si>
  <si>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</si>
  <si>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</si>
  <si>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</si>
  <si>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</si>
  <si>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</si>
  <si>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</si>
  <si>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</si>
  <si>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</si>
  <si>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</si>
  <si>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</si>
  <si>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</si>
  <si>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</si>
  <si>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</si>
  <si>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</si>
  <si>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</si>
  <si>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</si>
  <si>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</si>
  <si>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</si>
  <si>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</si>
  <si>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</si>
  <si>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</si>
  <si>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</si>
  <si>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</si>
  <si>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</si>
  <si>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</si>
  <si>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</si>
  <si>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</si>
  <si>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</si>
  <si>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</si>
  <si>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</si>
  <si>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</si>
  <si>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</si>
  <si>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</si>
  <si>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</si>
  <si>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</si>
  <si>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</si>
  <si>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</si>
  <si>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</si>
  <si>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</si>
  <si>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</si>
  <si>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</si>
  <si>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</si>
  <si>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</si>
  <si>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</si>
  <si>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</si>
  <si>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</si>
  <si>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</si>
  <si>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</si>
  <si>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</si>
  <si>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</si>
  <si>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</si>
  <si>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</si>
  <si>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</si>
  <si>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</si>
  <si>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</si>
  <si>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</si>
  <si>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</si>
  <si>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</si>
  <si>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</si>
  <si>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</si>
  <si>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</si>
  <si>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</si>
  <si>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</si>
  <si>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</si>
  <si>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</si>
  <si>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</si>
  <si>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</si>
  <si>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</si>
  <si>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</si>
  <si>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</si>
  <si>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</si>
  <si>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</si>
  <si>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</si>
  <si>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</si>
  <si>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</si>
  <si>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</si>
  <si>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</si>
  <si>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</si>
  <si>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</si>
  <si>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</si>
  <si>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</si>
  <si>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</si>
  <si>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</si>
  <si>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</si>
  <si>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</si>
  <si>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</si>
  <si>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</si>
  <si>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</si>
  <si>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</si>
  <si>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</si>
  <si>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</si>
  <si>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</si>
  <si>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</si>
  <si>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</si>
  <si>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</si>
  <si>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</si>
  <si>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</si>
  <si>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</si>
  <si>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</si>
  <si>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</si>
  <si>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</si>
  <si>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</si>
  <si>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</si>
  <si>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</si>
  <si>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</si>
  <si>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</si>
  <si>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</si>
  <si>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</si>
  <si>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</si>
  <si>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</si>
  <si>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</si>
  <si>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</si>
  <si>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</si>
  <si>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</si>
  <si>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</si>
  <si>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</si>
  <si>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</si>
  <si>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</si>
  <si>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</si>
  <si>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</si>
  <si>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</si>
  <si>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</si>
  <si>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</si>
  <si>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</si>
  <si>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</si>
  <si>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</si>
  <si>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</si>
  <si>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</si>
  <si>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</si>
  <si>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</si>
  <si>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</si>
  <si>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</si>
  <si>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</si>
  <si>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</si>
  <si>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</si>
  <si>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</si>
  <si>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</si>
  <si>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</si>
  <si>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</si>
  <si>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</si>
  <si>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</si>
  <si>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</si>
  <si>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</si>
  <si>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</si>
  <si>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</si>
  <si>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</si>
  <si>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</si>
  <si>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</si>
  <si>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</si>
  <si>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</si>
  <si>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</si>
  <si>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</si>
  <si>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</si>
  <si>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</si>
  <si>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</si>
  <si>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</si>
  <si>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</si>
  <si>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</si>
  <si>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</si>
  <si>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</si>
  <si>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</si>
  <si>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</si>
  <si>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</si>
  <si>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</si>
  <si>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</si>
  <si>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</si>
  <si>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</si>
  <si>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</si>
  <si>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</si>
  <si>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</si>
  <si>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</si>
  <si>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</si>
  <si>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</si>
  <si>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</si>
  <si>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</si>
  <si>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</si>
  <si>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</si>
  <si>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</si>
  <si>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</si>
  <si>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</si>
  <si>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</si>
  <si>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</si>
  <si>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</si>
  <si>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</si>
  <si>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</si>
  <si>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</si>
  <si>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</si>
  <si>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</si>
  <si>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</si>
  <si>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</si>
  <si>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</si>
  <si>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</si>
  <si>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</si>
  <si>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</si>
  <si>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</si>
  <si>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</si>
  <si>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</si>
  <si>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</si>
  <si>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</si>
  <si>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</si>
  <si>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</si>
  <si>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</si>
  <si>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</si>
  <si>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</si>
  <si>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</si>
  <si>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</si>
  <si>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</si>
  <si>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</si>
  <si>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</si>
  <si>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</si>
  <si>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</si>
  <si>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</si>
  <si>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</si>
  <si>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</si>
  <si>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</si>
  <si>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</si>
  <si>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</si>
  <si>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</si>
  <si>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</si>
  <si>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</si>
  <si>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</si>
  <si>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</si>
  <si>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</si>
  <si>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</si>
  <si>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</si>
  <si>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</si>
  <si>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</si>
  <si>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</si>
  <si>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</si>
  <si>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</si>
  <si>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</si>
  <si>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</si>
  <si>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</si>
  <si>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</si>
  <si>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</si>
  <si>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</si>
  <si>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</si>
  <si>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</si>
  <si>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</si>
  <si>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</si>
  <si>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</si>
  <si>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</si>
  <si>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</si>
  <si>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</si>
  <si>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</si>
  <si>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</si>
  <si>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</si>
  <si>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</si>
  <si>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</si>
  <si>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</si>
  <si>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</si>
  <si>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</si>
  <si>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</si>
  <si>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</si>
  <si>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</si>
  <si>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</si>
  <si>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</si>
  <si>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</si>
  <si>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</si>
  <si>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</si>
  <si>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</si>
  <si>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</si>
  <si>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</si>
  <si>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</si>
  <si>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</si>
  <si>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</si>
  <si>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</si>
  <si>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</si>
  <si>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</si>
  <si>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</si>
  <si>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</si>
  <si>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</si>
  <si>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</si>
  <si>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</si>
  <si>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</si>
  <si>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</si>
  <si>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</si>
  <si>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</si>
  <si>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</si>
  <si>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</si>
  <si>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</si>
  <si>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</si>
  <si>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</si>
  <si>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</si>
  <si>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</si>
  <si>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</si>
  <si>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</si>
  <si>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</si>
  <si>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</si>
  <si>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</si>
  <si>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</si>
  <si>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</si>
  <si>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</si>
  <si>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</si>
  <si>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</si>
  <si>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</si>
  <si>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</si>
  <si>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</si>
  <si>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</si>
  <si>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</si>
  <si>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</si>
  <si>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</si>
  <si>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</si>
  <si>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</si>
  <si>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</si>
  <si>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</si>
  <si>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</si>
  <si>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</si>
  <si>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</si>
  <si>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</si>
  <si>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</si>
  <si>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</si>
  <si>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</si>
  <si>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</si>
  <si>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</si>
  <si>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</si>
  <si>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</si>
  <si>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</si>
  <si>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</si>
  <si>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</si>
  <si>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</si>
  <si>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</si>
  <si>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</si>
  <si>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</si>
  <si>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</si>
  <si>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</si>
  <si>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</si>
  <si>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</si>
  <si>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</si>
  <si>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</si>
  <si>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</si>
  <si>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</si>
  <si>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</si>
  <si>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</si>
  <si>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</si>
  <si>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</si>
  <si>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</si>
  <si>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</si>
  <si>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</si>
  <si>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</si>
  <si>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</si>
  <si>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</si>
  <si>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</si>
  <si>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</si>
  <si>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</si>
  <si>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</si>
  <si>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</si>
  <si>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</si>
  <si>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</si>
  <si>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</si>
  <si>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</si>
  <si>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</si>
  <si>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</si>
  <si>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</si>
  <si>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</si>
  <si>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</si>
  <si>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</si>
  <si>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</si>
  <si>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</si>
  <si>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</si>
  <si>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</si>
  <si>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</si>
  <si>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</si>
  <si>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</si>
  <si>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</si>
  <si>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</si>
  <si>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</si>
  <si>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</si>
  <si>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</si>
  <si>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</si>
  <si>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</si>
  <si>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</si>
  <si>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</si>
  <si>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</si>
  <si>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</si>
  <si>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</si>
  <si>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</si>
  <si>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</si>
  <si>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</si>
  <si>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</si>
  <si>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</si>
  <si>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</si>
  <si>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</si>
  <si>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</si>
  <si>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</si>
  <si>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</si>
  <si>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</si>
  <si>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</si>
  <si>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</si>
  <si>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</si>
  <si>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</si>
  <si>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</si>
  <si>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</si>
  <si>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</si>
  <si>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</si>
  <si>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</si>
  <si>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</si>
  <si>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</si>
  <si>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</si>
  <si>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</si>
  <si>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</si>
  <si>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</si>
  <si>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</si>
  <si>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</si>
  <si>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</si>
  <si>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</si>
  <si>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</si>
  <si>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</si>
  <si>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</si>
  <si>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</si>
  <si>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</si>
  <si>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</si>
  <si>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</si>
  <si>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</si>
  <si>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</si>
  <si>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</si>
  <si>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</si>
  <si>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</si>
  <si>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</si>
  <si>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</si>
  <si>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</si>
  <si>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</si>
  <si>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</si>
  <si>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</si>
  <si>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</si>
  <si>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</si>
  <si>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</si>
  <si>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</si>
  <si>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</si>
  <si>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</si>
  <si>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</si>
  <si>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</si>
  <si>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</si>
  <si>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</si>
  <si>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</si>
  <si>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</si>
  <si>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</si>
  <si>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</si>
  <si>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</si>
  <si>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</si>
  <si>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</si>
  <si>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</si>
  <si>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</si>
  <si>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</si>
  <si>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</si>
  <si>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</si>
  <si>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</si>
  <si>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</si>
  <si>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</si>
  <si>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</si>
  <si>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</si>
  <si>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</si>
  <si>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</si>
  <si>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</si>
  <si>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</si>
  <si>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</si>
  <si>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</si>
  <si>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</si>
  <si>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</si>
  <si>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</si>
  <si>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</si>
  <si>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</si>
  <si>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</si>
  <si>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</si>
  <si>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</si>
  <si>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</si>
  <si>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</si>
  <si>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</si>
  <si>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</si>
  <si>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</si>
  <si>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</si>
  <si>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</si>
  <si>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</si>
  <si>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</si>
  <si>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</si>
  <si>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</si>
  <si>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</si>
  <si>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</si>
  <si>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</si>
  <si>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</si>
  <si>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</si>
  <si>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</si>
  <si>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</si>
  <si>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</si>
  <si>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</si>
  <si>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</si>
  <si>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</si>
  <si>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</si>
  <si>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</si>
  <si>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</si>
  <si>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</si>
  <si>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</si>
  <si>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</si>
  <si>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</si>
  <si>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</si>
  <si>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</si>
  <si>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</si>
  <si>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</si>
  <si>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</si>
  <si>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</si>
  <si>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</si>
  <si>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</si>
  <si>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</si>
  <si>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</si>
  <si>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</si>
  <si>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</si>
  <si>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</si>
  <si>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</si>
  <si>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</si>
  <si>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</si>
  <si>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</si>
  <si>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</si>
  <si>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</si>
  <si>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</si>
  <si>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</si>
  <si>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</si>
  <si>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</si>
  <si>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</si>
  <si>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</si>
  <si>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</si>
  <si>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</si>
  <si>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</si>
  <si>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</si>
  <si>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</si>
  <si>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</si>
  <si>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</si>
  <si>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</si>
  <si>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</si>
  <si>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</si>
  <si>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</si>
  <si>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</si>
  <si>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</si>
  <si>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</si>
  <si>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</si>
  <si>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</si>
  <si>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</si>
  <si>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</si>
  <si>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</si>
  <si>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</si>
  <si>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</si>
  <si>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</si>
  <si>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</si>
  <si>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</si>
  <si>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</si>
  <si>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</si>
  <si>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</si>
  <si>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</si>
  <si>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</si>
  <si>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</si>
  <si>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</si>
  <si>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</si>
  <si>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</si>
  <si>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</si>
  <si>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</si>
  <si>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</si>
  <si>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</si>
  <si>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</si>
  <si>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</si>
  <si>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</si>
  <si>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</si>
  <si>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</si>
  <si>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</si>
  <si>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</si>
  <si>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</si>
  <si>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</si>
  <si>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</si>
  <si>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</si>
  <si>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</si>
  <si>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</si>
  <si>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</si>
  <si>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</si>
  <si>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</si>
  <si>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</si>
  <si>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</si>
  <si>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</si>
  <si>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</si>
  <si>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</si>
  <si>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</si>
  <si>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</si>
  <si>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</si>
  <si>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</si>
  <si>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</si>
  <si>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</si>
  <si>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</si>
  <si>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</si>
  <si>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</si>
  <si>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</si>
  <si>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</si>
  <si>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</si>
  <si>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</si>
  <si>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</si>
  <si>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</si>
  <si>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</si>
  <si>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</si>
  <si>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</si>
  <si>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</si>
  <si>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</si>
  <si>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</si>
  <si>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</si>
  <si>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</si>
  <si>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</si>
  <si>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</si>
  <si>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</si>
  <si>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</si>
  <si>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</si>
  <si>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</si>
  <si>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</si>
  <si>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</si>
  <si>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</si>
  <si>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</si>
  <si>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</si>
  <si>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</si>
  <si>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</si>
  <si>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</si>
  <si>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</si>
  <si>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</si>
  <si>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</si>
  <si>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</si>
  <si>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</si>
  <si>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</si>
  <si>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</si>
  <si>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</si>
  <si>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</si>
  <si>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</si>
  <si>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</si>
  <si>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</si>
  <si>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</si>
  <si>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</si>
  <si>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</si>
  <si>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</si>
  <si>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</si>
  <si>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</si>
  <si>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</si>
  <si>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</si>
  <si>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</si>
  <si>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</si>
  <si>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</si>
  <si>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</si>
  <si>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</si>
  <si>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</si>
  <si>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</si>
  <si>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</si>
  <si>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</si>
  <si>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</si>
  <si>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</si>
  <si>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</si>
  <si>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</si>
  <si>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</si>
  <si>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</si>
  <si>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</si>
  <si>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</si>
  <si>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</si>
  <si>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</si>
  <si>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</si>
  <si>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</si>
  <si>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</si>
  <si>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</si>
  <si>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</si>
  <si>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</si>
  <si>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</si>
  <si>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</si>
  <si>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</si>
  <si>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</si>
  <si>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</si>
  <si>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</si>
  <si>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</si>
  <si>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</si>
  <si>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</si>
  <si>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</si>
  <si>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</si>
  <si>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</si>
  <si>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</si>
  <si>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</si>
  <si>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</si>
  <si>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</si>
  <si>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</si>
  <si>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</si>
  <si>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</si>
  <si>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</si>
  <si>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</si>
  <si>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</si>
  <si>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</si>
  <si>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</si>
  <si>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</si>
  <si>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</si>
  <si>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</si>
  <si>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</si>
  <si>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</si>
  <si>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</si>
  <si>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</si>
  <si>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</si>
  <si>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</si>
  <si>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</si>
  <si>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</si>
  <si>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</si>
  <si>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</si>
  <si>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</si>
  <si>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</si>
  <si>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</si>
  <si>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</si>
  <si>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</si>
  <si>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</si>
  <si>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</si>
  <si>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</si>
  <si>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</si>
  <si>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</si>
  <si>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</si>
  <si>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</si>
  <si>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</si>
  <si>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</si>
  <si>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</si>
  <si>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</si>
  <si>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</si>
  <si>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</si>
  <si>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</si>
  <si>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</si>
  <si>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</si>
  <si>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</si>
  <si>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</si>
  <si>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</si>
  <si>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</si>
  <si>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</si>
  <si>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</si>
  <si>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</si>
  <si>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</si>
  <si>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</si>
  <si>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</si>
  <si>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</si>
  <si>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</si>
  <si>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</si>
  <si>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</si>
  <si>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</si>
  <si>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</si>
  <si>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</si>
  <si>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</si>
  <si>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</si>
  <si>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</si>
  <si>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</si>
  <si>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</si>
  <si>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</si>
  <si>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</si>
  <si>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</si>
  <si>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</si>
  <si>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</si>
  <si>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</si>
  <si>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</si>
  <si>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</si>
  <si>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</si>
  <si>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</si>
  <si>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</si>
  <si>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</si>
  <si>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</si>
  <si>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</si>
  <si>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</si>
  <si>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</si>
  <si>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</si>
  <si>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</si>
  <si>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</si>
  <si>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</si>
  <si>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</si>
  <si>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</si>
  <si>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</si>
  <si>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</si>
  <si>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</si>
  <si>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</si>
  <si>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</si>
  <si>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</si>
  <si>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</si>
  <si>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</si>
  <si>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</si>
  <si>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</si>
  <si>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</si>
  <si>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</si>
  <si>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</si>
  <si>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</si>
  <si>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</si>
  <si>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</si>
  <si>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</si>
  <si>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</si>
  <si>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</si>
  <si>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</si>
  <si>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</si>
  <si>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</si>
  <si>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</si>
  <si>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</si>
  <si>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</si>
  <si>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</si>
  <si>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</si>
  <si>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</si>
  <si>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</si>
  <si>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</si>
  <si>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</si>
  <si>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</si>
  <si>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</si>
  <si>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</si>
  <si>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</si>
  <si>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</si>
  <si>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</si>
  <si>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</si>
  <si>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</si>
  <si>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</si>
  <si>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</si>
  <si>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</si>
  <si>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</si>
  <si>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</si>
  <si>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</si>
  <si>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</si>
  <si>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</si>
  <si>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</si>
  <si>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</si>
  <si>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</si>
  <si>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</si>
  <si>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</si>
  <si>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</si>
  <si>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</si>
  <si>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</si>
  <si>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</si>
  <si>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</si>
  <si>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</si>
  <si>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</si>
  <si>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</si>
  <si>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</si>
  <si>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</si>
  <si>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</si>
  <si>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</si>
  <si>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</si>
  <si>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</si>
  <si>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</si>
  <si>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</si>
  <si>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</si>
  <si>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</si>
  <si>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</si>
  <si>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</si>
  <si>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</si>
  <si>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</si>
  <si>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</si>
  <si>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</si>
  <si>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</si>
  <si>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</si>
  <si>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</si>
  <si>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</si>
  <si>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</si>
  <si>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</si>
  <si>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</si>
  <si>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</si>
  <si>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</si>
  <si>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</si>
  <si>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</si>
  <si>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</si>
  <si>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</si>
  <si>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</si>
  <si>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</si>
  <si>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</si>
  <si>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</si>
  <si>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</si>
  <si>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</si>
  <si>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</si>
  <si>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</si>
  <si>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</si>
  <si>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</si>
  <si>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</si>
  <si>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</si>
  <si>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</si>
  <si>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</si>
  <si>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</si>
  <si>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</si>
  <si>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</si>
  <si>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</si>
  <si>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</si>
  <si>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</si>
  <si>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</si>
  <si>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</si>
  <si>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</si>
  <si>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</si>
  <si>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</si>
  <si>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</si>
  <si>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</si>
  <si>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</si>
  <si>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</si>
  <si>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</si>
  <si>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</si>
  <si>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</si>
  <si>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</si>
  <si>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</si>
  <si>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</si>
  <si>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</si>
  <si>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</si>
  <si>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</si>
  <si>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</si>
  <si>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</si>
  <si>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</si>
  <si>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</si>
  <si>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</si>
  <si>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</si>
  <si>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</si>
  <si>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</si>
  <si>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</si>
  <si>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</si>
  <si>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</si>
  <si>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</si>
  <si>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</si>
  <si>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</si>
  <si>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</si>
  <si>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</si>
  <si>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</si>
  <si>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</si>
  <si>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</si>
  <si>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</si>
  <si>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</si>
  <si>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</si>
  <si>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</si>
  <si>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</si>
  <si>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</si>
  <si>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</si>
  <si>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</si>
  <si>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</si>
  <si>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</si>
  <si>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</si>
  <si>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</si>
  <si>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</si>
  <si>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</si>
  <si>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</si>
  <si>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</si>
  <si>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</si>
  <si>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</si>
  <si>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</si>
  <si>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</si>
  <si>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</si>
  <si>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</si>
  <si>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</si>
  <si>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</si>
  <si>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</si>
  <si>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</si>
  <si>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</si>
  <si>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</si>
  <si>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</si>
  <si>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</si>
  <si>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</si>
  <si>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</si>
  <si>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</si>
  <si>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</si>
  <si>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</si>
  <si>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</si>
  <si>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</si>
  <si>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</si>
  <si>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</si>
  <si>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</si>
  <si>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</si>
  <si>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</si>
  <si>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</si>
  <si>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</si>
  <si>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</si>
  <si>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</si>
  <si>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</si>
  <si>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</si>
  <si>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</si>
  <si>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</si>
  <si>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</si>
  <si>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</si>
  <si>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</si>
  <si>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</si>
  <si>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</si>
  <si>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</si>
  <si>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</si>
  <si>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</si>
  <si>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</si>
  <si>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</si>
  <si>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</si>
  <si>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</si>
  <si>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</si>
  <si>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</si>
  <si>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</si>
  <si>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</si>
  <si>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</si>
  <si>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</si>
  <si>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</si>
  <si>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</si>
  <si>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</si>
  <si>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</si>
  <si>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</si>
  <si>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</si>
  <si>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</si>
  <si>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</si>
  <si>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</si>
  <si>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</si>
  <si>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</si>
  <si>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</si>
  <si>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</si>
  <si>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</si>
  <si>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</si>
  <si>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</si>
  <si>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</si>
  <si>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</si>
  <si>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</si>
  <si>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</si>
  <si>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</si>
  <si>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</si>
  <si>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</si>
  <si>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</si>
  <si>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</si>
  <si>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</si>
  <si>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</si>
  <si>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</si>
  <si>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</si>
  <si>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</si>
  <si>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</si>
  <si>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</si>
  <si>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</si>
  <si>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</si>
  <si>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</si>
  <si>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</si>
  <si>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</si>
  <si>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</si>
  <si>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</si>
  <si>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</si>
  <si>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</si>
  <si>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</si>
  <si>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</si>
  <si>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</si>
  <si>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</si>
  <si>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</si>
  <si>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</si>
  <si>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</si>
  <si>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</si>
  <si>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</si>
  <si>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</si>
  <si>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</si>
  <si>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</si>
  <si>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</si>
  <si>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</si>
  <si>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</si>
  <si>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</si>
  <si>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</si>
  <si>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</si>
  <si>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</si>
  <si>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</si>
  <si>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</si>
  <si>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</si>
  <si>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</si>
  <si>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</si>
  <si>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</si>
  <si>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</si>
  <si>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</si>
  <si>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</si>
  <si>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</si>
  <si>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</si>
  <si>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</si>
  <si>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</si>
  <si>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</si>
  <si>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</si>
  <si>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</si>
  <si>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</si>
  <si>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</si>
  <si>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</si>
  <si>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</si>
  <si>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</si>
  <si>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</si>
  <si>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</si>
  <si>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</si>
  <si>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</si>
  <si>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</si>
  <si>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</si>
  <si>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</si>
  <si>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</si>
  <si>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</si>
  <si>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</si>
  <si>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</si>
  <si>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</si>
  <si>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</si>
  <si>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</si>
  <si>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</si>
  <si>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</si>
  <si>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</si>
  <si>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</si>
  <si>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</si>
  <si>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</si>
  <si>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</si>
  <si>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</si>
  <si>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</si>
  <si>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</si>
  <si>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</si>
  <si>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</si>
  <si>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</si>
  <si>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</si>
  <si>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</si>
  <si>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</si>
  <si>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</si>
  <si>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</si>
  <si>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</si>
  <si>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</si>
  <si>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</si>
  <si>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</si>
  <si>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</si>
  <si>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</si>
  <si>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</si>
  <si>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</si>
  <si>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</si>
  <si>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</si>
  <si>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</si>
  <si>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</si>
  <si>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</si>
  <si>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</si>
  <si>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</si>
  <si>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</si>
  <si>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</si>
  <si>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</si>
  <si>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</si>
  <si>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</si>
  <si>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</si>
  <si>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</si>
  <si>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</si>
  <si>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</si>
  <si>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</si>
  <si>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</si>
  <si>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</si>
  <si>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</si>
  <si>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</si>
  <si>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</si>
  <si>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</si>
  <si>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</si>
  <si>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</si>
  <si>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</si>
  <si>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</si>
  <si>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</si>
  <si>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</si>
  <si>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</si>
  <si>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</si>
  <si>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</si>
  <si>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</si>
  <si>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</si>
  <si>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</si>
  <si>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</si>
  <si>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</si>
  <si>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</si>
  <si>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</si>
  <si>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</si>
  <si>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</si>
  <si>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</si>
  <si>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</si>
  <si>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</si>
  <si>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</si>
  <si>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</si>
  <si>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</si>
  <si>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</si>
  <si>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</si>
  <si>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</si>
  <si>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</si>
  <si>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</si>
  <si>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</si>
  <si>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</si>
  <si>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</si>
  <si>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</si>
  <si>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</si>
  <si>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</si>
  <si>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</si>
  <si>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</si>
  <si>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</si>
  <si>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</si>
  <si>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</si>
  <si>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</si>
  <si>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</si>
  <si>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</si>
  <si>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</si>
  <si>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</si>
  <si>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</si>
  <si>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</si>
  <si>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</si>
  <si>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</si>
  <si>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</si>
  <si>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</si>
  <si>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</si>
  <si>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</si>
  <si>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</si>
  <si>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</si>
  <si>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</si>
  <si>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</si>
  <si>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</si>
  <si>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</si>
  <si>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</si>
  <si>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</si>
  <si>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</si>
  <si>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</si>
  <si>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</si>
  <si>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</si>
  <si>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</si>
  <si>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</si>
  <si>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</si>
  <si>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</si>
  <si>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</si>
  <si>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</si>
  <si>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</si>
  <si>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</si>
  <si>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</si>
  <si>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</si>
  <si>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</si>
  <si>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</si>
  <si>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</si>
  <si>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</si>
  <si>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</si>
  <si>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</si>
  <si>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</si>
  <si>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</si>
  <si>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</si>
  <si>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</si>
  <si>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</si>
  <si>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</si>
  <si>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</si>
  <si>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</si>
  <si>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</si>
  <si>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</si>
  <si>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</si>
  <si>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</si>
  <si>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</si>
  <si>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</si>
  <si>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</si>
  <si>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</si>
  <si>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</si>
  <si>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</si>
  <si>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</si>
  <si>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</si>
  <si>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</si>
  <si>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</si>
  <si>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</si>
  <si>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</si>
  <si>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</si>
  <si>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</si>
  <si>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</si>
  <si>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</si>
  <si>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</si>
  <si>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</si>
  <si>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</si>
  <si>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</si>
  <si>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</si>
  <si>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</si>
  <si>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</si>
  <si>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</si>
  <si>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</si>
  <si>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</si>
  <si>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</si>
  <si>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</si>
  <si>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</si>
  <si>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</si>
  <si>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</si>
  <si>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</si>
  <si>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</si>
  <si>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</si>
  <si>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</si>
  <si>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</si>
  <si>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</si>
  <si>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</si>
  <si>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</si>
  <si>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</si>
  <si>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</si>
  <si>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</si>
  <si>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</si>
  <si>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</si>
  <si>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</si>
  <si>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</si>
  <si>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</si>
  <si>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</si>
  <si>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</si>
  <si>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</si>
  <si>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</si>
  <si>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</si>
  <si>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</si>
  <si>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</si>
  <si>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</si>
  <si>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</si>
  <si>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</si>
  <si>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</si>
  <si>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</si>
  <si>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</si>
  <si>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</si>
  <si>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</si>
  <si>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</si>
  <si>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</si>
  <si>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</si>
  <si>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</si>
  <si>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</si>
  <si>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</si>
  <si>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</si>
  <si>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</si>
  <si>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</si>
  <si>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</si>
  <si>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</si>
  <si>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</si>
  <si>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</si>
  <si>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</si>
  <si>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</si>
  <si>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</si>
  <si>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</si>
  <si>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</si>
  <si>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</si>
  <si>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</si>
  <si>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</si>
  <si>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</si>
  <si>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</si>
  <si>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</si>
  <si>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</si>
  <si>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</si>
  <si>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</si>
  <si>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</si>
  <si>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</si>
  <si>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</si>
  <si>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</si>
  <si>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</si>
  <si>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</si>
  <si>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</si>
  <si>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</si>
  <si>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</si>
  <si>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</si>
  <si>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</si>
  <si>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</si>
  <si>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</si>
  <si>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</si>
  <si>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</si>
  <si>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</si>
  <si>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</si>
  <si>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</si>
  <si>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</si>
  <si>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</si>
  <si>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</si>
  <si>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</si>
  <si>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</si>
  <si>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</si>
  <si>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</si>
  <si>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</si>
  <si>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</si>
  <si>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</si>
  <si>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</si>
  <si>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</si>
  <si>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</si>
  <si>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</si>
  <si>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</si>
  <si>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</si>
  <si>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</si>
  <si>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</si>
  <si>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</si>
  <si>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</si>
  <si>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</si>
  <si>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</si>
  <si>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</si>
  <si>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</si>
  <si>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</si>
  <si>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</si>
  <si>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</si>
  <si>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</si>
  <si>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</si>
  <si>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</si>
  <si>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</si>
  <si>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</si>
  <si>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</si>
  <si>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</si>
  <si>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</si>
  <si>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</si>
  <si>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</si>
  <si>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</si>
  <si>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</si>
  <si>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</si>
  <si>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</si>
  <si>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</si>
  <si>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</si>
  <si>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</si>
  <si>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</si>
  <si>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</si>
  <si>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</si>
  <si>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</si>
  <si>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</si>
  <si>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</si>
  <si>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</si>
  <si>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</si>
  <si>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</si>
  <si>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</si>
  <si>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</si>
  <si>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</si>
  <si>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</si>
  <si>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</si>
  <si>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</si>
  <si>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</si>
  <si>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</si>
  <si>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</si>
  <si>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</si>
  <si>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</si>
  <si>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</si>
  <si>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</si>
  <si>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</si>
  <si>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</si>
  <si>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</si>
  <si>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</si>
  <si>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</si>
  <si>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</si>
  <si>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</si>
  <si>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</si>
  <si>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</si>
  <si>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</si>
  <si>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</si>
  <si>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</si>
  <si>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</si>
  <si>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</si>
  <si>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</si>
  <si>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</si>
  <si>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</si>
  <si>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</si>
  <si>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</si>
  <si>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</si>
  <si>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</si>
  <si>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</si>
  <si>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</si>
  <si>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</si>
  <si>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</si>
  <si>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</si>
  <si>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</si>
  <si>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</si>
  <si>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</si>
  <si>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</si>
  <si>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</si>
  <si>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</si>
  <si>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</si>
  <si>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</si>
  <si>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</si>
  <si>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</si>
  <si>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</si>
  <si>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</si>
  <si>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</si>
  <si>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</si>
  <si>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</si>
  <si>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</si>
  <si>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</si>
  <si>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</si>
  <si>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</si>
  <si>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</si>
  <si>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</si>
  <si>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</si>
  <si>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</si>
  <si>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</si>
  <si>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</si>
  <si>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</si>
  <si>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</si>
  <si>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</si>
  <si>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</si>
  <si>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</si>
  <si>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</si>
  <si>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</si>
  <si>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</si>
  <si>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</si>
  <si>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</si>
  <si>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</si>
  <si>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</si>
  <si>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</si>
  <si>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</si>
  <si>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</si>
  <si>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</si>
  <si>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</si>
  <si>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</si>
  <si>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</si>
  <si>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</si>
  <si>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</si>
  <si>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</si>
  <si>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</si>
  <si>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</si>
  <si>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</si>
  <si>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</si>
  <si>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</si>
  <si>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</si>
  <si>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</si>
  <si>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</si>
  <si>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</si>
  <si>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</si>
  <si>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</si>
  <si>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</si>
  <si>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</si>
  <si>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</si>
  <si>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</si>
  <si>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</si>
  <si>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</si>
  <si>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</si>
  <si>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</si>
  <si>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</si>
  <si>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</si>
  <si>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</si>
  <si>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</si>
  <si>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</si>
  <si>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</si>
  <si>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</si>
  <si>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</si>
  <si>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</si>
  <si>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</si>
  <si>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</si>
  <si>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</si>
  <si>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</si>
  <si>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</si>
  <si>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</si>
  <si>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</si>
  <si>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</si>
  <si>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</si>
  <si>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</si>
  <si>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</si>
  <si>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</si>
  <si>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</si>
  <si>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</si>
  <si>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</si>
  <si>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</si>
  <si>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</si>
  <si>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</si>
  <si>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</si>
  <si>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</si>
  <si>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</si>
  <si>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</si>
  <si>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</si>
  <si>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</si>
  <si>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</si>
  <si>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</si>
  <si>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</si>
  <si>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</si>
  <si>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</si>
  <si>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</si>
  <si>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</si>
  <si>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</si>
  <si>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</si>
  <si>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</si>
  <si>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</si>
  <si>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</si>
  <si>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</si>
  <si>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</si>
  <si>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</si>
  <si>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</si>
  <si>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</si>
  <si>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</si>
  <si>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</si>
  <si>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</si>
  <si>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</si>
  <si>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</si>
  <si>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</si>
  <si>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</si>
  <si>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</si>
  <si>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</si>
  <si>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</si>
  <si>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</si>
  <si>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</si>
  <si>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</si>
  <si>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</si>
  <si>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</si>
  <si>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</si>
  <si>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</si>
  <si>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</si>
  <si>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</si>
  <si>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</si>
  <si>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</si>
  <si>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</si>
  <si>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</si>
  <si>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</si>
  <si>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</si>
  <si>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</si>
  <si>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</si>
  <si>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</si>
  <si>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</si>
  <si>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</si>
  <si>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</si>
  <si>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</si>
  <si>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</si>
  <si>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</si>
  <si>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</si>
  <si>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</si>
  <si>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</si>
  <si>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</si>
  <si>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</si>
  <si>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</si>
  <si>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</si>
  <si>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</si>
  <si>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</si>
  <si>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</si>
  <si>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</si>
  <si>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</si>
  <si>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</si>
  <si>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</si>
  <si>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</si>
  <si>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</si>
  <si>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</si>
  <si>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</si>
  <si>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</si>
  <si>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</si>
  <si>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</si>
  <si>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</si>
  <si>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</si>
  <si>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</si>
  <si>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</si>
  <si>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</si>
  <si>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</si>
  <si>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</si>
  <si>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</si>
  <si>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</si>
  <si>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</si>
  <si>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</si>
  <si>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</si>
  <si>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</si>
  <si>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</si>
  <si>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</si>
  <si>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</si>
  <si>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</si>
  <si>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</si>
  <si>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</si>
  <si>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</si>
  <si>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</si>
  <si>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</si>
  <si>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</si>
  <si>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</si>
  <si>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</si>
  <si>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</si>
  <si>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</si>
  <si>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</si>
  <si>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</si>
  <si>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</si>
  <si>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</si>
  <si>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</si>
  <si>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</si>
  <si>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</si>
  <si>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</si>
  <si>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</si>
  <si>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</si>
  <si>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</si>
  <si>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</si>
  <si>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</si>
  <si>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</si>
  <si>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</si>
  <si>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</si>
  <si>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</si>
  <si>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</si>
  <si>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</si>
  <si>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</si>
  <si>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</si>
  <si>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</si>
  <si>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</si>
  <si>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</si>
  <si>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</si>
  <si>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</si>
  <si>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</si>
  <si>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</si>
  <si>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</si>
  <si>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</si>
  <si>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</si>
  <si>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</si>
  <si>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</si>
  <si>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</si>
  <si>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</si>
  <si>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</si>
  <si>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</si>
  <si>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</si>
  <si>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</si>
  <si>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</si>
  <si>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</si>
  <si>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</si>
  <si>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</si>
  <si>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</si>
  <si>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</si>
  <si>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</si>
  <si>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</si>
  <si>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</si>
  <si>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</si>
  <si>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</si>
  <si>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</si>
  <si>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</si>
  <si>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</si>
  <si>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</si>
  <si>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</si>
  <si>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</si>
  <si>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</si>
  <si>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</si>
  <si>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</si>
  <si>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</si>
  <si>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</si>
  <si>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</si>
  <si>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</si>
  <si>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</si>
  <si>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</si>
  <si>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</si>
  <si>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</si>
  <si>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</si>
  <si>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</si>
  <si>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</si>
  <si>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</si>
  <si>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</si>
  <si>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</si>
  <si>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</si>
  <si>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</si>
  <si>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</si>
  <si>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</si>
  <si>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</si>
  <si>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</si>
  <si>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</si>
  <si>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</si>
  <si>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</si>
  <si>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</si>
  <si>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</si>
  <si>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</si>
  <si>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</si>
  <si>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</si>
  <si>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</si>
  <si>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</si>
  <si>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</si>
  <si>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</si>
  <si>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</si>
  <si>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</si>
  <si>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</si>
  <si>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</si>
  <si>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</si>
  <si>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</si>
  <si>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</si>
  <si>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</si>
  <si>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</si>
  <si>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</si>
  <si>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</si>
  <si>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</si>
  <si>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</si>
  <si>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</si>
  <si>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</si>
  <si>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</si>
  <si>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</si>
  <si>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</si>
  <si>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</si>
  <si>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</si>
  <si>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</si>
  <si>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</si>
  <si>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</si>
  <si>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</si>
  <si>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</si>
  <si>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</si>
  <si>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</si>
  <si>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</si>
  <si>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</si>
  <si>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</si>
  <si>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</si>
  <si>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</si>
  <si>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</si>
  <si>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</si>
  <si>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</si>
  <si>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</si>
  <si>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</si>
  <si>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</si>
  <si>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</si>
  <si>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</si>
  <si>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</si>
  <si>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</si>
  <si>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</si>
  <si>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</si>
  <si>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</si>
  <si>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</si>
  <si>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</si>
  <si>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</si>
  <si>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</si>
  <si>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</si>
  <si>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</si>
  <si>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</si>
  <si>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</si>
  <si>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</si>
  <si>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</si>
  <si>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</si>
  <si>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</si>
  <si>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</si>
  <si>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</si>
  <si>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</si>
  <si>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</si>
  <si>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</si>
  <si>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</si>
  <si>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</si>
  <si>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</si>
  <si>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</si>
  <si>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</si>
  <si>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</si>
  <si>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</si>
  <si>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</si>
  <si>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</si>
  <si>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</si>
  <si>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</si>
  <si>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</si>
  <si>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</si>
  <si>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</si>
  <si>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</si>
  <si>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</si>
  <si>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</si>
  <si>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</si>
  <si>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</si>
  <si>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</si>
  <si>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</si>
  <si>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</si>
  <si>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</si>
  <si>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</si>
  <si>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</si>
  <si>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</si>
  <si>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</si>
  <si>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</si>
  <si>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</si>
  <si>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</si>
  <si>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</si>
  <si>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</si>
  <si>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</si>
  <si>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</si>
  <si>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</si>
  <si>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</si>
  <si>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</si>
  <si>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</si>
  <si>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</si>
  <si>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</si>
  <si>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</si>
  <si>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</si>
  <si>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</si>
  <si>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</si>
  <si>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</si>
  <si>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</si>
  <si>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</si>
  <si>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</si>
  <si>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</si>
  <si>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</si>
  <si>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</si>
  <si>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</si>
  <si>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</si>
  <si>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</si>
  <si>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</si>
  <si>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</si>
  <si>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</si>
  <si>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</si>
  <si>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</si>
  <si>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</si>
  <si>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</si>
  <si>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</si>
  <si>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</si>
  <si>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</si>
  <si>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</si>
  <si>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</si>
  <si>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</si>
  <si>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</si>
  <si>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</si>
  <si>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</si>
  <si>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</si>
  <si>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</si>
  <si>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</si>
  <si>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</si>
  <si>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</si>
  <si>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</si>
  <si>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</si>
  <si>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</si>
  <si>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</si>
  <si>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</si>
  <si>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</si>
  <si>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</si>
  <si>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</si>
  <si>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</si>
  <si>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</si>
  <si>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</si>
  <si>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</si>
  <si>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</si>
  <si>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</si>
  <si>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</si>
  <si>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</si>
  <si>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</si>
  <si>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</si>
  <si>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</si>
  <si>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</si>
  <si>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</si>
  <si>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</si>
  <si>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</si>
  <si>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</si>
  <si>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</si>
  <si>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</si>
  <si>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</si>
  <si>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</si>
  <si>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</si>
  <si>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</si>
  <si>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</si>
  <si>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</si>
  <si>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</si>
  <si>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</si>
  <si>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</si>
  <si>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</si>
  <si>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</si>
  <si>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</si>
  <si>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</si>
  <si>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</si>
  <si>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</si>
  <si>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</si>
  <si>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</si>
  <si>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</si>
  <si>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</si>
  <si>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</si>
  <si>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</si>
  <si>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</si>
  <si>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</si>
  <si>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</si>
  <si>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</si>
  <si>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</si>
  <si>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</si>
  <si>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</si>
  <si>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</si>
  <si>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</si>
  <si>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</si>
  <si>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</si>
  <si>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</si>
  <si>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</si>
  <si>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</si>
  <si>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</si>
  <si>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</si>
  <si>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</si>
  <si>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</si>
  <si>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</si>
  <si>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</si>
  <si>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</si>
  <si>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</si>
  <si>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</si>
  <si>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</si>
  <si>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</si>
  <si>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</si>
  <si>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</si>
  <si>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</si>
  <si>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</si>
  <si>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</si>
  <si>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</si>
  <si>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</si>
  <si>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</si>
  <si>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</si>
  <si>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</si>
  <si>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</si>
  <si>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</si>
  <si>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</si>
  <si>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</si>
  <si>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</si>
  <si>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</si>
  <si>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</si>
  <si>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</si>
  <si>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</si>
  <si>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</si>
  <si>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</si>
  <si>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</si>
  <si>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</si>
  <si>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</si>
  <si>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</si>
  <si>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</si>
  <si>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</si>
  <si>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</si>
  <si>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</si>
  <si>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</si>
  <si>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</si>
  <si>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</si>
  <si>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</si>
  <si>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</si>
  <si>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</si>
  <si>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</si>
  <si>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</si>
  <si>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</si>
  <si>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</si>
  <si>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</si>
  <si>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</si>
  <si>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</si>
  <si>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</si>
  <si>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</si>
  <si>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</si>
  <si>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</si>
  <si>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</si>
  <si>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</si>
  <si>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</si>
  <si>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</si>
  <si>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</si>
  <si>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</si>
  <si>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</si>
  <si>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</si>
  <si>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</si>
  <si>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</si>
  <si>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</si>
  <si>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</si>
  <si>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</si>
  <si>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</si>
  <si>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</si>
  <si>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</si>
  <si>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</si>
  <si>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</si>
  <si>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</si>
  <si>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</si>
  <si>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</si>
  <si>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</si>
  <si>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</si>
  <si>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</si>
  <si>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</si>
  <si>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</si>
  <si>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</si>
  <si>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</si>
  <si>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</si>
  <si>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</si>
  <si>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</si>
  <si>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</si>
  <si>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</si>
  <si>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</si>
  <si>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</si>
  <si>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</si>
  <si>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</si>
  <si>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</si>
  <si>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</si>
  <si>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</si>
  <si>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</si>
  <si>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</si>
  <si>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</si>
  <si>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</si>
  <si>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</si>
  <si>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</si>
  <si>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</si>
  <si>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</si>
  <si>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</si>
  <si>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</si>
  <si>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</si>
  <si>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</si>
  <si>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</si>
  <si>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</si>
  <si>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</si>
  <si>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</si>
  <si>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</si>
  <si>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</si>
  <si>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</si>
  <si>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</si>
  <si>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</si>
  <si>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</si>
  <si>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</si>
  <si>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</si>
  <si>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</si>
  <si>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</si>
  <si>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</si>
  <si>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</si>
  <si>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</si>
  <si>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</si>
  <si>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</si>
  <si>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</si>
  <si>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</si>
  <si>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</si>
  <si>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</si>
  <si>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</si>
  <si>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</si>
  <si>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</si>
  <si>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</si>
  <si>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</si>
  <si>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</si>
  <si>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</si>
  <si>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</si>
  <si>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</si>
  <si>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</si>
  <si>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</si>
  <si>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</si>
  <si>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</si>
  <si>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</si>
  <si>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</si>
  <si>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</si>
  <si>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</si>
  <si>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</si>
  <si>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</si>
  <si>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</si>
  <si>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</si>
  <si>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</si>
  <si>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</si>
  <si>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</si>
  <si>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</si>
  <si>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</si>
  <si>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</si>
  <si>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</si>
  <si>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</si>
  <si>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</si>
  <si>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</si>
  <si>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</si>
  <si>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</si>
  <si>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</si>
  <si>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</si>
  <si>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</si>
  <si>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</si>
  <si>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</si>
  <si>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</si>
  <si>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</si>
  <si>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</si>
  <si>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</si>
  <si>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</si>
  <si>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</si>
  <si>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</si>
  <si>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</si>
  <si>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</si>
  <si>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</si>
  <si>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</si>
  <si>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</si>
  <si>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</si>
  <si>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</si>
  <si>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</si>
  <si>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</si>
  <si>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</si>
  <si>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</si>
  <si>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</si>
  <si>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</si>
  <si>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</si>
  <si>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</si>
  <si>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</si>
  <si>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</si>
  <si>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</si>
  <si>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</si>
  <si>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</si>
  <si>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</si>
  <si>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</si>
  <si>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</si>
  <si>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</si>
  <si>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</si>
  <si>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</si>
  <si>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</si>
  <si>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</si>
  <si>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</si>
  <si>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</si>
  <si>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</si>
  <si>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</si>
  <si>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</si>
  <si>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</si>
  <si>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</si>
  <si>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</si>
  <si>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</si>
  <si>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</si>
  <si>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</si>
  <si>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</si>
  <si>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</si>
  <si>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</si>
  <si>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</si>
  <si>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</si>
  <si>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</si>
  <si>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</si>
  <si>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</si>
  <si>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</si>
  <si>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</si>
  <si>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</si>
  <si>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</si>
  <si>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</si>
  <si>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</si>
  <si>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</si>
  <si>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</si>
  <si>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</si>
  <si>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</si>
  <si>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</si>
  <si>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</si>
  <si>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</si>
  <si>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</si>
  <si>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</si>
  <si>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</si>
  <si>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</si>
  <si>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</si>
  <si>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</si>
  <si>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</si>
  <si>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</si>
  <si>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</si>
  <si>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</si>
  <si>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</si>
  <si>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</si>
  <si>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</si>
  <si>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</si>
  <si>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</si>
  <si>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</si>
  <si>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</si>
  <si>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</si>
  <si>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</si>
  <si>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</si>
  <si>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</si>
  <si>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</si>
  <si>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</si>
  <si>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</si>
  <si>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</si>
  <si>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</si>
  <si>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</si>
  <si>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</si>
  <si>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</si>
  <si>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</si>
  <si>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</si>
  <si>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</si>
  <si>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</si>
  <si>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</si>
  <si>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</si>
  <si>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</si>
  <si>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</si>
  <si>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</si>
  <si>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</si>
  <si>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</si>
  <si>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</si>
  <si>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</si>
  <si>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</si>
  <si>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</si>
  <si>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</si>
  <si>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</si>
  <si>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</si>
  <si>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</si>
  <si>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</si>
  <si>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</si>
  <si>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</si>
  <si>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</si>
  <si>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</si>
  <si>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</si>
  <si>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</si>
  <si>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</si>
  <si>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</si>
  <si>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</si>
  <si>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</si>
  <si>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</si>
  <si>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</si>
  <si>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</si>
  <si>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</si>
  <si>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</si>
  <si>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</si>
  <si>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</si>
  <si>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</si>
  <si>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</si>
  <si>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</si>
  <si>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</si>
  <si>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</si>
  <si>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</si>
  <si>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</si>
  <si>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</si>
  <si>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</si>
  <si>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</si>
  <si>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</si>
  <si>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</si>
  <si>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</si>
  <si>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</si>
  <si>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</si>
  <si>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</si>
  <si>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</si>
  <si>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</si>
  <si>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</si>
  <si>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</si>
  <si>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</si>
  <si>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</si>
  <si>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</si>
  <si>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</si>
  <si>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</si>
  <si>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</si>
  <si>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</si>
  <si>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</si>
  <si>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</si>
  <si>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</si>
  <si>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</si>
  <si>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</si>
  <si>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</si>
  <si>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</si>
  <si>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</si>
  <si>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</si>
  <si>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</si>
  <si>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</si>
  <si>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</si>
  <si>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</si>
  <si>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</si>
  <si>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</si>
  <si>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</si>
  <si>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</si>
  <si>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</si>
  <si>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</si>
  <si>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</si>
  <si>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</si>
  <si>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</si>
  <si>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</si>
  <si>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</si>
  <si>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</si>
  <si>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</si>
  <si>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</si>
  <si>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</si>
  <si>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</si>
  <si>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</si>
  <si>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</si>
  <si>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</si>
  <si>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</si>
  <si>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</si>
  <si>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</si>
  <si>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</si>
  <si>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</si>
  <si>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</si>
  <si>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</si>
  <si>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</si>
  <si>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</si>
  <si>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</si>
  <si>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</si>
  <si>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</si>
  <si>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</si>
  <si>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</si>
  <si>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</si>
  <si>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</si>
  <si>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</si>
  <si>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</si>
  <si>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</si>
  <si>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</si>
  <si>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</si>
  <si>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</si>
  <si>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</si>
  <si>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</si>
  <si>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</si>
  <si>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</si>
  <si>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</si>
  <si>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</si>
  <si>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</si>
  <si>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</si>
  <si>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</si>
  <si>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</si>
  <si>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</si>
  <si>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</si>
  <si>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</si>
  <si>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</si>
  <si>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</si>
  <si>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</si>
  <si>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</si>
  <si>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</si>
  <si>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</si>
  <si>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</si>
  <si>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</si>
  <si>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</si>
  <si>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</si>
  <si>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</si>
  <si>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</si>
  <si>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</si>
  <si>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</si>
  <si>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</si>
  <si>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</si>
  <si>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</si>
  <si>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</si>
  <si>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</si>
  <si>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</si>
  <si>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</si>
  <si>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</si>
  <si>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</si>
  <si>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</si>
  <si>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</si>
  <si>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</si>
  <si>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</si>
  <si>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</si>
  <si>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</si>
  <si>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</si>
  <si>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</si>
  <si>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</si>
  <si>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</si>
  <si>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</si>
  <si>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</si>
  <si>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</si>
  <si>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</si>
  <si>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</si>
  <si>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</si>
  <si>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</si>
  <si>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</si>
  <si>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</si>
  <si>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</si>
  <si>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</si>
  <si>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</si>
  <si>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</si>
  <si>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</si>
  <si>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</si>
  <si>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</si>
  <si>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</si>
  <si>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</si>
  <si>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</si>
  <si>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</si>
  <si>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</si>
  <si>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</si>
  <si>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</si>
  <si>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</si>
  <si>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</si>
  <si>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</si>
  <si>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</si>
  <si>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</si>
  <si>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</si>
  <si>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</si>
  <si>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</si>
  <si>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</si>
  <si>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</si>
  <si>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</si>
  <si>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</si>
  <si>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</si>
  <si>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</si>
  <si>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</si>
  <si>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</si>
  <si>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</si>
  <si>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</si>
  <si>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</si>
  <si>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</si>
  <si>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</si>
  <si>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</si>
  <si>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</si>
  <si>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</si>
  <si>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</si>
  <si>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</si>
  <si>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</si>
  <si>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</si>
  <si>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</si>
  <si>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</si>
  <si>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</si>
  <si>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</si>
  <si>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</si>
  <si>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</si>
  <si>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</si>
  <si>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</si>
  <si>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</si>
  <si>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</si>
  <si>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</si>
  <si>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</si>
  <si>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</si>
  <si>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</si>
  <si>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</si>
  <si>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</si>
  <si>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</si>
  <si>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</si>
  <si>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</si>
  <si>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</si>
  <si>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</si>
  <si>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</si>
  <si>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</si>
  <si>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</si>
  <si>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</si>
  <si>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</si>
  <si>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</si>
  <si>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</si>
  <si>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</si>
  <si>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</si>
  <si>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</si>
  <si>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</si>
  <si>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</si>
  <si>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</si>
  <si>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</si>
  <si>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</si>
  <si>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</si>
  <si>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</si>
  <si>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</si>
  <si>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</si>
  <si>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</si>
  <si>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</si>
  <si>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</si>
  <si>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</si>
  <si>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</si>
  <si>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</si>
  <si>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</si>
  <si>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</si>
  <si>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</si>
  <si>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</si>
  <si>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</si>
  <si>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</si>
  <si>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</si>
  <si>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</si>
  <si>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</si>
  <si>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</si>
  <si>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</si>
  <si>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</si>
  <si>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</si>
  <si>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</si>
  <si>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</si>
  <si>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</si>
  <si>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</si>
  <si>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</si>
  <si>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</si>
  <si>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</si>
  <si>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</si>
  <si>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</si>
  <si>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</si>
  <si>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</si>
  <si>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</si>
  <si>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</si>
  <si>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</si>
  <si>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</si>
  <si>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</si>
  <si>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</si>
  <si>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</si>
  <si>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</si>
  <si>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</si>
  <si>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</si>
  <si>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</si>
  <si>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</si>
  <si>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</si>
  <si>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</si>
  <si>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</si>
  <si>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</si>
  <si>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</si>
  <si>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</si>
  <si>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</si>
  <si>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</si>
  <si>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</si>
  <si>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</si>
  <si>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</si>
  <si>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</si>
  <si>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</si>
  <si>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</si>
  <si>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</si>
  <si>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</si>
  <si>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</si>
  <si>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</si>
  <si>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</si>
  <si>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</si>
  <si>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</si>
  <si>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</si>
  <si>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</si>
  <si>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</si>
  <si>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</si>
  <si>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</si>
  <si>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</si>
  <si>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</si>
  <si>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</si>
  <si>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</si>
  <si>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</si>
  <si>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</si>
  <si>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</si>
  <si>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</si>
  <si>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</si>
  <si>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</si>
  <si>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</si>
  <si>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</si>
  <si>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</si>
  <si>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</si>
  <si>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</si>
  <si>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</si>
  <si>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</si>
  <si>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</si>
  <si>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</si>
  <si>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</si>
  <si>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</si>
  <si>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</si>
  <si>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</si>
  <si>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</si>
  <si>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</si>
  <si>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</si>
  <si>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</si>
  <si>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</si>
  <si>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</si>
  <si>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</si>
  <si>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</si>
  <si>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</si>
  <si>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</si>
  <si>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</si>
  <si>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</si>
  <si>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</si>
  <si>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</si>
  <si>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</si>
  <si>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</si>
  <si>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</si>
  <si>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</si>
  <si>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</si>
  <si>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</si>
  <si>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</si>
  <si>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</si>
  <si>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</si>
  <si>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</si>
  <si>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</si>
  <si>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</si>
  <si>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</si>
  <si>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</si>
  <si>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</si>
  <si>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</si>
  <si>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</si>
  <si>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</si>
  <si>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</si>
  <si>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</si>
  <si>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</si>
  <si>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</si>
  <si>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</si>
  <si>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</si>
  <si>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</si>
  <si>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</si>
  <si>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</si>
  <si>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</si>
  <si>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</si>
  <si>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</si>
  <si>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</si>
  <si>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</si>
  <si>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</si>
  <si>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</si>
  <si>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</si>
  <si>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</si>
  <si>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</si>
  <si>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</si>
  <si>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</si>
  <si>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</si>
  <si>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</si>
  <si>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</si>
  <si>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</si>
  <si>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</si>
  <si>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</si>
  <si>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</si>
  <si>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</si>
  <si>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</si>
  <si>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</si>
  <si>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</si>
  <si>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</si>
  <si>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</si>
  <si>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</si>
  <si>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</si>
  <si>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</si>
  <si>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</si>
  <si>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</si>
  <si>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</si>
  <si>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</si>
  <si>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</si>
  <si>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</si>
  <si>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</si>
  <si>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</si>
  <si>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</si>
  <si>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</si>
  <si>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</si>
  <si>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</si>
  <si>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</si>
  <si>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</si>
  <si>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</si>
  <si>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</si>
  <si>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</si>
  <si>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</si>
  <si>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</si>
  <si>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</si>
  <si>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</si>
  <si>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</si>
  <si>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</si>
  <si>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</si>
  <si>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</si>
  <si>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</si>
  <si>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</si>
  <si>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</si>
  <si>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</si>
  <si>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</si>
  <si>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</si>
  <si>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</si>
  <si>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</si>
  <si>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</si>
  <si>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</si>
  <si>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</si>
  <si>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</si>
  <si>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</si>
  <si>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</si>
  <si>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</si>
  <si>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</si>
  <si>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</si>
  <si>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</si>
  <si>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</si>
  <si>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</si>
  <si>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</si>
  <si>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</si>
  <si>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</si>
  <si>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</si>
  <si>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</si>
  <si>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</si>
  <si>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</si>
  <si>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</si>
  <si>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</si>
  <si>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</si>
  <si>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</si>
  <si>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</si>
  <si>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</si>
  <si>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</si>
  <si>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</si>
  <si>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</si>
  <si>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</si>
  <si>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</si>
  <si>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</si>
  <si>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</si>
  <si>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</si>
  <si>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</si>
  <si>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</si>
  <si>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</si>
  <si>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</si>
  <si>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</si>
  <si>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</si>
  <si>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</si>
  <si>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</si>
  <si>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</si>
  <si>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</si>
  <si>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</si>
  <si>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</si>
  <si>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</si>
  <si>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</si>
  <si>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</si>
  <si>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</si>
  <si>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</si>
  <si>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</si>
  <si>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</si>
  <si>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</si>
  <si>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</si>
  <si>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</si>
  <si>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</si>
  <si>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</si>
  <si>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</si>
  <si>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</si>
  <si>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</si>
  <si>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</si>
  <si>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</si>
  <si>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</si>
  <si>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</si>
  <si>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</si>
  <si>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</si>
  <si>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</si>
  <si>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</si>
  <si>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</si>
  <si>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</si>
  <si>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</si>
  <si>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</si>
  <si>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</si>
  <si>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</si>
  <si>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</si>
  <si>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</si>
  <si>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</si>
  <si>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</si>
  <si>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</si>
  <si>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</si>
  <si>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</si>
  <si>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</si>
  <si>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</si>
  <si>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</si>
  <si>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</si>
  <si>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</si>
  <si>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</si>
  <si>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</si>
  <si>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</si>
  <si>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</si>
  <si>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</si>
  <si>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</si>
  <si>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</si>
  <si>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</si>
  <si>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</si>
  <si>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</si>
  <si>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</si>
  <si>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</si>
  <si>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</si>
  <si>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</si>
  <si>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</si>
  <si>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</si>
  <si>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</si>
  <si>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</si>
  <si>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</si>
  <si>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</si>
  <si>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</si>
  <si>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</si>
  <si>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</si>
  <si>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</si>
  <si>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</si>
  <si>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</si>
  <si>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</si>
  <si>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</si>
  <si>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</si>
  <si>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</si>
  <si>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</si>
  <si>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</si>
  <si>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</si>
  <si>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</si>
  <si>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</si>
  <si>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</si>
  <si>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</si>
  <si>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</si>
  <si>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</si>
  <si>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</si>
  <si>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</si>
  <si>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</si>
  <si>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</si>
  <si>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</si>
  <si>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</si>
  <si>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</si>
  <si>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</si>
  <si>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</si>
  <si>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</si>
  <si>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</si>
  <si>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</si>
  <si>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</si>
  <si>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</si>
  <si>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</si>
  <si>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</si>
  <si>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</si>
  <si>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</si>
  <si>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</si>
  <si>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</si>
  <si>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</si>
  <si>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</si>
  <si>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</si>
  <si>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</si>
  <si>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</si>
  <si>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</si>
  <si>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</si>
  <si>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</si>
  <si>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</si>
  <si>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</si>
  <si>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</si>
  <si>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</si>
  <si>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</si>
  <si>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</si>
  <si>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</si>
  <si>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</si>
  <si>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</si>
  <si>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</si>
  <si>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</si>
  <si>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</si>
  <si>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</si>
  <si>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</si>
  <si>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</si>
  <si>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</si>
  <si>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</si>
  <si>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</si>
  <si>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</si>
  <si>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</si>
  <si>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</si>
  <si>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</si>
  <si>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</si>
  <si>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</si>
  <si>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</si>
  <si>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</si>
  <si>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</si>
  <si>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</si>
  <si>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</si>
  <si>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</si>
  <si>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</si>
  <si>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</si>
  <si>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</si>
  <si>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</si>
  <si>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</si>
  <si>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</si>
  <si>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</si>
  <si>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</si>
  <si>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</si>
  <si>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</si>
  <si>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</si>
  <si>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</si>
  <si>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</si>
  <si>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</si>
  <si>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</si>
  <si>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</si>
  <si>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</si>
  <si>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</si>
  <si>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</si>
  <si>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</si>
  <si>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</si>
  <si>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</si>
  <si>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</si>
  <si>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</si>
  <si>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</si>
  <si>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</si>
  <si>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</si>
  <si>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</si>
  <si>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</si>
  <si>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</si>
  <si>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</si>
  <si>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</si>
  <si>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</si>
  <si>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</si>
  <si>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</si>
  <si>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</si>
  <si>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</si>
  <si>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</si>
  <si>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</si>
  <si>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</si>
  <si>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</si>
  <si>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</si>
  <si>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</si>
  <si>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</si>
  <si>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</si>
  <si>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</si>
  <si>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</si>
  <si>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</si>
  <si>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</si>
  <si>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</si>
  <si>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</si>
  <si>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</si>
  <si>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</si>
  <si>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</si>
  <si>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</si>
  <si>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</si>
  <si>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</si>
  <si>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</si>
  <si>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</si>
  <si>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</si>
  <si>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</si>
  <si>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</si>
  <si>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</si>
  <si>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</si>
  <si>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</si>
  <si>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</si>
  <si>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</si>
  <si>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</si>
  <si>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</si>
  <si>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</si>
  <si>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</si>
  <si>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</si>
  <si>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</si>
  <si>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</si>
  <si>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</si>
  <si>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</si>
  <si>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</si>
  <si>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</si>
  <si>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</si>
  <si>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</si>
  <si>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</si>
  <si>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</si>
  <si>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</si>
  <si>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</si>
  <si>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</si>
  <si>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</si>
  <si>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</si>
  <si>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</si>
  <si>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</si>
  <si>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</si>
  <si>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</si>
  <si>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</si>
  <si>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</si>
  <si>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</si>
  <si>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</si>
  <si>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</si>
  <si>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</si>
  <si>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</si>
  <si>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</si>
  <si>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</si>
  <si>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</si>
  <si>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</si>
  <si>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</si>
  <si>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</si>
  <si>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</si>
  <si>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</si>
  <si>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</si>
  <si>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</si>
  <si>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</si>
  <si>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</si>
  <si>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</si>
  <si>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</si>
  <si>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</si>
  <si>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</si>
  <si>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</si>
  <si>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</si>
  <si>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</si>
  <si>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</si>
  <si>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</si>
  <si>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</si>
  <si>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</si>
  <si>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</si>
  <si>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</si>
  <si>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</si>
  <si>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</si>
  <si>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</si>
  <si>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</si>
  <si>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</si>
  <si>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</si>
  <si>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</si>
  <si>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</si>
  <si>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</si>
  <si>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</si>
  <si>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</si>
  <si>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</si>
  <si>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</si>
  <si>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</si>
  <si>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</si>
  <si>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</si>
  <si>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</si>
  <si>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</si>
  <si>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</si>
  <si>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</si>
  <si>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</si>
  <si>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</si>
  <si>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</si>
  <si>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</si>
  <si>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</si>
  <si>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</si>
  <si>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</si>
  <si>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</si>
  <si>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</si>
  <si>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</si>
  <si>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</si>
  <si>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</si>
  <si>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</si>
  <si>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</si>
  <si>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</si>
  <si>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</si>
  <si>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</si>
  <si>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</si>
  <si>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</si>
  <si>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</si>
  <si>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</si>
  <si>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</si>
  <si>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</si>
  <si>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</si>
  <si>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</si>
  <si>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</si>
  <si>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</si>
  <si>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</si>
  <si>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</si>
  <si>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</si>
  <si>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</si>
  <si>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</si>
  <si>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</si>
  <si>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</si>
  <si>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</si>
  <si>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</si>
  <si>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</si>
  <si>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</si>
  <si>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</si>
  <si>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</si>
  <si>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</si>
  <si>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</si>
  <si>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</si>
  <si>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</si>
  <si>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</si>
  <si>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</si>
  <si>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</si>
  <si>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</si>
  <si>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</si>
  <si>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</si>
  <si>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</si>
  <si>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</si>
  <si>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</si>
  <si>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</si>
  <si>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</si>
  <si>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</si>
  <si>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</si>
  <si>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</si>
  <si>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</si>
  <si>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</si>
  <si>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</si>
  <si>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</si>
  <si>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</si>
  <si>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</si>
  <si>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</si>
  <si>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</si>
  <si>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</si>
  <si>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</si>
  <si>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</si>
  <si>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</si>
  <si>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</si>
  <si>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</si>
  <si>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</si>
  <si>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</si>
  <si>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</si>
  <si>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</si>
  <si>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</si>
  <si>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</si>
  <si>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</si>
  <si>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</si>
  <si>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</si>
  <si>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</si>
  <si>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</si>
  <si>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</si>
  <si>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</si>
  <si>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</si>
  <si>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</si>
  <si>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</si>
  <si>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</si>
  <si>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</si>
  <si>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</si>
  <si>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</si>
  <si>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</si>
  <si>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</si>
  <si>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</si>
  <si>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</si>
  <si>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</si>
  <si>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</si>
  <si>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</si>
  <si>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</si>
  <si>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</si>
  <si>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</si>
  <si>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</si>
  <si>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</si>
  <si>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</si>
  <si>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</si>
  <si>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</si>
  <si>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</si>
  <si>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</si>
  <si>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</si>
  <si>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</si>
  <si>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</si>
  <si>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</si>
  <si>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</si>
  <si>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</si>
  <si>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</si>
  <si>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</si>
  <si>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</si>
  <si>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</si>
  <si>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</si>
  <si>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</si>
  <si>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</si>
  <si>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</si>
  <si>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</si>
  <si>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</si>
  <si>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</si>
  <si>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</si>
  <si>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</si>
  <si>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</si>
  <si>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</si>
  <si>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</si>
  <si>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</si>
  <si>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</si>
  <si>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</si>
  <si>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</si>
  <si>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</si>
  <si>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</si>
  <si>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</si>
  <si>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</si>
  <si>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</si>
  <si>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</si>
  <si>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</si>
  <si>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</si>
  <si>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</si>
  <si>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</si>
  <si>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</si>
  <si>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</si>
  <si>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</si>
  <si>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</si>
  <si>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</si>
  <si>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</si>
  <si>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</si>
  <si>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</si>
  <si>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</si>
  <si>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</si>
  <si>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</si>
  <si>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</si>
  <si>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</si>
  <si>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</si>
  <si>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</si>
  <si>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</si>
  <si>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</si>
  <si>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</si>
  <si>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</si>
  <si>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</si>
  <si>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</si>
  <si>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</si>
  <si>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</si>
  <si>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</si>
  <si>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</si>
  <si>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</si>
  <si>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</si>
  <si>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</si>
  <si>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</si>
  <si>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</si>
  <si>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</si>
  <si>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</si>
  <si>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</si>
  <si>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</si>
  <si>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</si>
  <si>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</si>
  <si>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</si>
  <si>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</si>
  <si>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</si>
  <si>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</si>
  <si>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</si>
  <si>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</si>
  <si>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</si>
  <si>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</si>
  <si>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</si>
  <si>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</si>
  <si>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</si>
  <si>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</si>
  <si>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</si>
  <si>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</si>
  <si>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</si>
  <si>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</si>
  <si>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</si>
  <si>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</si>
  <si>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</si>
  <si>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</si>
  <si>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</si>
  <si>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</si>
  <si>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</si>
  <si>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</si>
  <si>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</si>
  <si>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</si>
  <si>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</si>
  <si>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</si>
  <si>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</si>
  <si>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</si>
  <si>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</si>
  <si>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</si>
  <si>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</si>
  <si>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</si>
  <si>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</si>
  <si>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</si>
  <si>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</si>
  <si>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</si>
  <si>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</si>
  <si>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</si>
  <si>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</si>
  <si>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</si>
  <si>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</si>
  <si>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</si>
  <si>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</si>
  <si>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</si>
  <si>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</si>
  <si>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</si>
  <si>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</si>
  <si>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</si>
  <si>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</si>
  <si>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</si>
  <si>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</si>
  <si>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</si>
  <si>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</si>
  <si>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</si>
  <si>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</si>
  <si>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</si>
  <si>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</si>
  <si>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</si>
  <si>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</si>
  <si>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</si>
  <si>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</si>
  <si>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</si>
  <si>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</si>
  <si>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</si>
  <si>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</si>
  <si>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</si>
  <si>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</si>
  <si>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</si>
  <si>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</si>
  <si>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</si>
  <si>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</si>
  <si>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</si>
  <si>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</si>
  <si>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</si>
  <si>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</si>
  <si>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</si>
  <si>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</si>
  <si>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</si>
  <si>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</si>
  <si>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</si>
  <si>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</si>
  <si>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</si>
  <si>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</si>
  <si>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</si>
  <si>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</si>
  <si>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</si>
  <si>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</si>
  <si>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</si>
  <si>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</si>
  <si>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</si>
  <si>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</si>
  <si>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</si>
  <si>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</si>
  <si>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</si>
  <si>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</si>
  <si>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</si>
  <si>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</si>
  <si>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</si>
  <si>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</si>
  <si>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</si>
  <si>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</si>
  <si>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</si>
  <si>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</si>
  <si>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</si>
  <si>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</si>
  <si>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</si>
  <si>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</si>
  <si>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</si>
  <si>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</si>
  <si>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</si>
  <si>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</si>
  <si>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</si>
  <si>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</si>
  <si>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</si>
  <si>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</si>
  <si>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</si>
  <si>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</si>
  <si>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</si>
  <si>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</si>
  <si>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</si>
  <si>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</si>
  <si>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</si>
  <si>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</si>
  <si>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</si>
  <si>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</si>
  <si>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</si>
  <si>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</si>
  <si>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</si>
  <si>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</si>
  <si>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</si>
  <si>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</si>
  <si>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</si>
  <si>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</si>
  <si>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</si>
  <si>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</si>
  <si>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</si>
  <si>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</si>
  <si>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</si>
  <si>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</si>
  <si>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</si>
  <si>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</si>
  <si>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</si>
  <si>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</si>
  <si>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</si>
  <si>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</si>
  <si>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</si>
  <si>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</si>
  <si>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</si>
  <si>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</si>
  <si>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</si>
  <si>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</si>
  <si>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</si>
  <si>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</si>
  <si>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</si>
  <si>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</si>
  <si>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</si>
  <si>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</si>
  <si>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</si>
  <si>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</si>
  <si>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</si>
  <si>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</si>
  <si>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</si>
  <si>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</si>
  <si>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</si>
  <si>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</si>
  <si>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</si>
  <si>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</si>
  <si>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</si>
  <si>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</si>
  <si>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</si>
  <si>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</si>
  <si>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</si>
  <si>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</si>
  <si>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</si>
  <si>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</si>
  <si>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</si>
  <si>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</si>
  <si>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</si>
  <si>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</si>
  <si>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</si>
  <si>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</si>
  <si>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</si>
  <si>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</si>
  <si>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</si>
  <si>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</si>
  <si>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</si>
  <si>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</si>
  <si>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</si>
  <si>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</si>
  <si>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</si>
  <si>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</si>
  <si>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</si>
  <si>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</si>
  <si>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</si>
  <si>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</si>
  <si>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</si>
  <si>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</si>
  <si>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</si>
  <si>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</si>
  <si>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</si>
  <si>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</si>
  <si>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</si>
  <si>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</si>
  <si>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</si>
  <si>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</si>
  <si>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</si>
  <si>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</si>
  <si>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</si>
  <si>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</si>
  <si>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</si>
  <si>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</si>
  <si>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</si>
  <si>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</si>
  <si>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</si>
  <si>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</si>
  <si>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</si>
  <si>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</si>
  <si>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</si>
  <si>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</si>
  <si>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</si>
  <si>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</si>
  <si>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</si>
  <si>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</si>
  <si>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</si>
  <si>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</si>
  <si>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</si>
  <si>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</si>
  <si>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</si>
  <si>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</si>
  <si>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</si>
  <si>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</si>
  <si>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</si>
  <si>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</si>
  <si>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</si>
  <si>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</si>
  <si>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</si>
  <si>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</si>
  <si>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</si>
  <si>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</si>
  <si>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</si>
  <si>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</si>
  <si>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</si>
  <si>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</si>
  <si>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</si>
  <si>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</si>
  <si>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</si>
  <si>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</si>
  <si>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</si>
  <si>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</si>
  <si>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</si>
  <si>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</si>
  <si>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</si>
  <si>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</si>
  <si>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</si>
  <si>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</si>
  <si>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</si>
  <si>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</si>
  <si>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</si>
  <si>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</si>
  <si>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</si>
  <si>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</si>
  <si>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</si>
  <si>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</si>
  <si>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</si>
  <si>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</si>
  <si>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</si>
  <si>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</si>
  <si>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</si>
  <si>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</si>
  <si>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</si>
  <si>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</si>
  <si>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</si>
  <si>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</si>
  <si>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</si>
  <si>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</si>
  <si>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</si>
  <si>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</si>
  <si>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</si>
  <si>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</si>
  <si>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</si>
  <si>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</si>
  <si>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</si>
  <si>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</si>
  <si>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</si>
  <si>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</si>
  <si>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</si>
  <si>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</si>
  <si>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</si>
  <si>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</si>
  <si>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</si>
  <si>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</si>
  <si>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</si>
  <si>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</si>
  <si>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</si>
  <si>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</si>
  <si>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</si>
  <si>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</si>
  <si>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</si>
  <si>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</si>
  <si>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</si>
  <si>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</si>
  <si>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</si>
  <si>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</si>
  <si>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</si>
  <si>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</si>
  <si>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</si>
  <si>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</si>
  <si>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</si>
  <si>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</si>
  <si>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</si>
  <si>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</si>
  <si>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</si>
  <si>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</si>
  <si>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</si>
  <si>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</si>
  <si>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</si>
  <si>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</si>
  <si>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</si>
  <si>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</si>
  <si>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</si>
  <si>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</si>
  <si>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</si>
  <si>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</si>
  <si>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</si>
  <si>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</si>
  <si>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</si>
  <si>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</si>
  <si>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</si>
  <si>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</si>
  <si>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</si>
  <si>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</si>
  <si>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</si>
  <si>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</si>
  <si>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</si>
  <si>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</si>
  <si>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</si>
  <si>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</si>
  <si>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</si>
  <si>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</si>
  <si>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</si>
  <si>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</si>
  <si>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</si>
  <si>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</si>
  <si>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</si>
  <si>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</si>
  <si>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</si>
  <si>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</si>
  <si>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</si>
  <si>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</si>
  <si>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</si>
  <si>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</si>
  <si>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</si>
  <si>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</si>
  <si>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</si>
  <si>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</si>
  <si>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</si>
  <si>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</si>
  <si>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</si>
  <si>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</si>
  <si>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</si>
  <si>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</si>
  <si>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</si>
  <si>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</si>
  <si>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</si>
  <si>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</si>
  <si>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</si>
  <si>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</si>
  <si>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</si>
  <si>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</si>
  <si>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</si>
  <si>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</si>
  <si>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</si>
  <si>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</si>
  <si>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</si>
  <si>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</si>
  <si>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</si>
  <si>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</si>
  <si>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</si>
  <si>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</si>
  <si>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</si>
  <si>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</si>
  <si>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</si>
  <si>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</si>
  <si>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</si>
  <si>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</si>
  <si>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</si>
  <si>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</si>
  <si>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</si>
  <si>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</si>
  <si>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</si>
  <si>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</si>
  <si>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</si>
  <si>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</si>
  <si>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</si>
  <si>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</si>
  <si>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</si>
  <si>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</si>
  <si>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</si>
  <si>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</si>
  <si>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</si>
  <si>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</si>
  <si>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</si>
  <si>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</si>
  <si>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</si>
  <si>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</si>
  <si>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</si>
  <si>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</si>
  <si>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</si>
  <si>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</si>
  <si>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</si>
  <si>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</si>
  <si>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</si>
  <si>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</si>
  <si>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</si>
  <si>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</si>
  <si>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</si>
  <si>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</si>
  <si>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</si>
  <si>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</si>
  <si>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</si>
  <si>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</si>
  <si>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</si>
  <si>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</si>
  <si>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</si>
  <si>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</si>
  <si>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</si>
  <si>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</si>
  <si>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</si>
  <si>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</si>
  <si>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</si>
  <si>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</si>
  <si>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</si>
  <si>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</si>
  <si>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</si>
  <si>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</si>
  <si>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</si>
  <si>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</si>
  <si>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</si>
  <si>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</si>
  <si>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</si>
  <si>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</si>
  <si>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</si>
  <si>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</si>
  <si>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</si>
  <si>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</si>
  <si>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</si>
  <si>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</si>
  <si>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</si>
  <si>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</si>
  <si>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</si>
  <si>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</si>
  <si>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</si>
  <si>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</si>
  <si>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</si>
  <si>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</si>
  <si>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</si>
  <si>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</si>
  <si>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</si>
  <si>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</si>
  <si>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</si>
  <si>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</si>
  <si>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</si>
  <si>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</si>
  <si>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</si>
  <si>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</si>
  <si>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</si>
  <si>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</si>
  <si>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</si>
  <si>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</si>
  <si>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</si>
  <si>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</si>
  <si>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</si>
  <si>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</si>
  <si>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</si>
  <si>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</si>
  <si>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</si>
  <si>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</si>
  <si>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</si>
  <si>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</si>
  <si>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</si>
  <si>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</si>
  <si>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</si>
  <si>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</si>
  <si>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</si>
  <si>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</si>
  <si>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</si>
  <si>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</si>
  <si>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</si>
  <si>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</si>
  <si>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</si>
  <si>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</si>
  <si>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</si>
  <si>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</si>
  <si>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</si>
  <si>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</si>
  <si>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</si>
  <si>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</si>
  <si>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</si>
  <si>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</si>
  <si>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</si>
  <si>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</si>
  <si>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</si>
  <si>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</si>
  <si>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</si>
  <si>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</si>
  <si>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</si>
  <si>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</si>
  <si>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</si>
  <si>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</si>
  <si>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</si>
  <si>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</si>
  <si>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</si>
  <si>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</si>
  <si>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</si>
  <si>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</si>
  <si>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</si>
  <si>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</si>
  <si>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</si>
  <si>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</si>
  <si>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</si>
  <si>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</si>
  <si>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</si>
  <si>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</si>
  <si>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</si>
  <si>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</si>
  <si>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</si>
  <si>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</si>
  <si>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</si>
  <si>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</si>
  <si>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</si>
  <si>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</si>
  <si>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</si>
  <si>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</si>
  <si>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</si>
  <si>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</si>
  <si>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</si>
  <si>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</si>
  <si>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</si>
  <si>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</si>
  <si>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</si>
  <si>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</si>
  <si>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</si>
  <si>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</si>
  <si>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</si>
  <si>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</si>
  <si>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</si>
  <si>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</si>
  <si>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</si>
  <si>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</si>
  <si>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</si>
  <si>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</si>
  <si>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</si>
  <si>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</si>
  <si>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</si>
  <si>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</si>
  <si>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</si>
  <si>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</si>
  <si>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</si>
  <si>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</si>
  <si>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</si>
  <si>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</si>
  <si>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</si>
  <si>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</si>
  <si>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</si>
  <si>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</si>
  <si>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</si>
  <si>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</si>
  <si>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</si>
  <si>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</si>
  <si>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</si>
  <si>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</si>
  <si>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</si>
  <si>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</si>
  <si>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</si>
  <si>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</si>
  <si>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</si>
  <si>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</si>
  <si>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</si>
  <si>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</si>
  <si>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</si>
  <si>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</si>
  <si>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</si>
  <si>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</si>
  <si>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</si>
  <si>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</si>
  <si>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</si>
  <si>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</si>
  <si>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</si>
  <si>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</si>
  <si>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</si>
  <si>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</si>
  <si>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</si>
  <si>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</si>
  <si>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</si>
  <si>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</si>
  <si>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</si>
  <si>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</si>
  <si>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</si>
  <si>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</si>
  <si>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</si>
  <si>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</si>
  <si>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</si>
  <si>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</si>
  <si>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</si>
  <si>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</si>
  <si>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</si>
  <si>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</si>
  <si>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</si>
  <si>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</si>
  <si>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</si>
  <si>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</si>
  <si>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</si>
  <si>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</si>
  <si>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</si>
  <si>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</si>
  <si>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</si>
  <si>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</si>
  <si>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</si>
  <si>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</si>
  <si>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</si>
  <si>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</si>
  <si>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</si>
  <si>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</si>
  <si>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</si>
  <si>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</si>
  <si>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</si>
  <si>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</si>
  <si>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</si>
  <si>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</si>
  <si>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</si>
  <si>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</si>
  <si>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</si>
  <si>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</si>
  <si>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</si>
  <si>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</si>
  <si>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</si>
  <si>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</si>
  <si>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</si>
  <si>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</si>
  <si>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</si>
  <si>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</si>
  <si>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</si>
  <si>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</si>
  <si>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</si>
  <si>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</si>
  <si>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</si>
  <si>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</si>
  <si>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</si>
  <si>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</si>
  <si>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</si>
  <si>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</si>
  <si>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</si>
  <si>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</si>
  <si>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</si>
  <si>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</si>
  <si>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</si>
  <si>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</si>
  <si>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</si>
  <si>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</si>
  <si>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</si>
  <si>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</si>
  <si>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</si>
  <si>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</si>
  <si>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</si>
  <si>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</si>
  <si>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</si>
  <si>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</si>
  <si>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</si>
  <si>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</si>
  <si>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</si>
  <si>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</si>
  <si>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</si>
  <si>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</si>
  <si>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</si>
  <si>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</si>
  <si>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</si>
  <si>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</si>
  <si>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</si>
  <si>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</si>
  <si>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</si>
  <si>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</si>
  <si>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</si>
  <si>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</si>
  <si>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</si>
  <si>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</si>
  <si>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</si>
  <si>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</si>
  <si>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</si>
  <si>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</si>
  <si>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</si>
  <si>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</si>
  <si>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</si>
  <si>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</si>
  <si>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</si>
  <si>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</si>
  <si>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</si>
  <si>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</si>
  <si>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</si>
  <si>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</si>
  <si>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</si>
  <si>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</si>
  <si>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</si>
  <si>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</si>
  <si>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</si>
  <si>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</si>
  <si>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</si>
  <si>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</si>
  <si>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</si>
  <si>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</si>
  <si>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</si>
  <si>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</si>
  <si>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</si>
  <si>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</si>
  <si>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</si>
  <si>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</si>
  <si>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</si>
  <si>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</si>
  <si>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</si>
  <si>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</si>
  <si>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</si>
  <si>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</si>
  <si>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</si>
  <si>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</si>
  <si>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</si>
  <si>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</si>
  <si>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</si>
  <si>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</si>
  <si>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</si>
  <si>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</si>
  <si>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</si>
  <si>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</si>
  <si>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</si>
  <si>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</si>
  <si>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</si>
  <si>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</si>
  <si>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</si>
  <si>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</si>
  <si>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</si>
  <si>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</si>
  <si>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</si>
  <si>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</si>
  <si>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</si>
  <si>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</si>
  <si>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</si>
  <si>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</si>
  <si>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</si>
  <si>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</si>
  <si>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</si>
  <si>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</si>
  <si>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</si>
  <si>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</si>
  <si>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</si>
  <si>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</si>
  <si>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</si>
  <si>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</si>
  <si>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</si>
  <si>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</si>
  <si>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</si>
  <si>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</si>
  <si>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</si>
  <si>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</si>
  <si>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</si>
  <si>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</si>
  <si>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</si>
  <si>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</si>
  <si>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</si>
  <si>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</si>
  <si>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</si>
  <si>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</si>
  <si>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</si>
  <si>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</si>
  <si>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</si>
  <si>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</si>
  <si>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</si>
  <si>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</si>
  <si>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</si>
  <si>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</si>
  <si>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</si>
  <si>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</si>
  <si>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</si>
  <si>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</si>
  <si>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</si>
  <si>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</si>
  <si>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</si>
  <si>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</si>
  <si>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</si>
  <si>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</si>
  <si>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</si>
  <si>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</si>
  <si>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</si>
  <si>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</si>
  <si>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</si>
  <si>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</si>
  <si>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</si>
  <si>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</si>
  <si>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</si>
  <si>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</si>
  <si>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</si>
  <si>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</si>
  <si>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</si>
  <si>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</si>
  <si>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</si>
  <si>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</si>
  <si>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</si>
  <si>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</si>
  <si>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</si>
  <si>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</si>
  <si>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</si>
  <si>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</si>
  <si>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</si>
  <si>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</si>
  <si>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</si>
  <si>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</si>
  <si>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</si>
  <si>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</si>
  <si>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</si>
  <si>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</si>
  <si>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</si>
  <si>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</si>
  <si>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</si>
  <si>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</si>
  <si>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</si>
  <si>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</si>
  <si>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</si>
  <si>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</si>
  <si>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</si>
  <si>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</si>
  <si>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</si>
  <si>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</si>
  <si>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</si>
  <si>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</si>
  <si>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</si>
  <si>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</si>
  <si>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</si>
  <si>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</si>
  <si>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</si>
  <si>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</si>
  <si>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</si>
  <si>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</si>
  <si>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</si>
  <si>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</si>
  <si>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</si>
  <si>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</si>
  <si>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</si>
  <si>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</si>
  <si>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</si>
  <si>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</si>
  <si>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</si>
  <si>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</si>
  <si>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</si>
  <si>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</si>
  <si>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</si>
  <si>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</si>
  <si>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</si>
  <si>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</si>
  <si>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</si>
  <si>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</si>
  <si>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</si>
  <si>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</si>
  <si>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</si>
  <si>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</si>
  <si>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</si>
  <si>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</si>
  <si>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</si>
  <si>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</si>
  <si>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</si>
  <si>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</si>
  <si>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</si>
  <si>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</si>
  <si>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</si>
  <si>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</si>
  <si>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</si>
  <si>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</si>
  <si>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</si>
  <si>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</si>
  <si>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</si>
  <si>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</si>
  <si>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</si>
  <si>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</si>
  <si>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</si>
  <si>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</si>
  <si>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</si>
  <si>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</si>
  <si>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</si>
  <si>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</si>
  <si>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</si>
  <si>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</si>
  <si>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</si>
  <si>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</si>
  <si>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</si>
  <si>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</si>
  <si>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</si>
  <si>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</si>
  <si>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</si>
  <si>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</si>
  <si>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</si>
  <si>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</si>
  <si>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</si>
  <si>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</si>
  <si>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</si>
  <si>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</si>
  <si>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</si>
  <si>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</si>
  <si>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</si>
  <si>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</si>
  <si>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</si>
  <si>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</si>
  <si>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</si>
  <si>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</si>
  <si>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</si>
  <si>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</si>
  <si>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</si>
  <si>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</si>
  <si>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</si>
  <si>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</si>
  <si>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</si>
  <si>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</si>
  <si>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</si>
  <si>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</si>
  <si>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</si>
  <si>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</si>
  <si>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</si>
  <si>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</si>
  <si>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</si>
  <si>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</si>
  <si>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</si>
  <si>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</si>
  <si>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</si>
  <si>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</si>
  <si>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</si>
  <si>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</si>
  <si>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</si>
  <si>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</si>
  <si>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</si>
  <si>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</si>
  <si>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</si>
  <si>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</si>
  <si>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</si>
  <si>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</si>
  <si>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</si>
  <si>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</si>
  <si>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</si>
  <si>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</si>
  <si>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</si>
  <si>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</si>
  <si>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</si>
  <si>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</si>
  <si>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</si>
  <si>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</si>
  <si>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</si>
  <si>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</si>
  <si>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</si>
  <si>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</si>
  <si>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</si>
  <si>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</si>
  <si>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</si>
  <si>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</si>
  <si>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</si>
  <si>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</si>
  <si>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</si>
  <si>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</si>
  <si>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</si>
  <si>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</si>
  <si>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</si>
  <si>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</si>
  <si>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</si>
  <si>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</si>
  <si>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</si>
  <si>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</si>
  <si>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</si>
  <si>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</si>
  <si>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</si>
  <si>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</si>
  <si>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</si>
  <si>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</si>
  <si>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</si>
  <si>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</si>
  <si>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</si>
  <si>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</si>
  <si>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</si>
  <si>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</si>
  <si>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</si>
  <si>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</si>
  <si>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</si>
  <si>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</si>
  <si>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</si>
  <si>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</si>
  <si>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</si>
  <si>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</si>
  <si>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</si>
  <si>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</si>
  <si>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</si>
  <si>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</si>
  <si>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</si>
  <si>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</si>
  <si>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</si>
  <si>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</si>
  <si>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</si>
  <si>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</si>
  <si>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</si>
  <si>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</si>
  <si>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</si>
  <si>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</si>
  <si>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</si>
  <si>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</si>
  <si>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</si>
  <si>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</si>
  <si>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</si>
  <si>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</si>
  <si>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</si>
  <si>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</si>
  <si>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</si>
  <si>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</si>
  <si>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</si>
  <si>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</si>
  <si>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</si>
  <si>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</si>
  <si>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</si>
  <si>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</si>
  <si>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</si>
  <si>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</si>
  <si>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</si>
  <si>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</si>
  <si>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</si>
  <si>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</si>
  <si>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</si>
  <si>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</si>
  <si>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</si>
  <si>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</si>
  <si>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</si>
  <si>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</si>
  <si>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</si>
  <si>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</si>
  <si>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</si>
  <si>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</si>
  <si>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</si>
  <si>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</si>
  <si>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</si>
  <si>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</si>
  <si>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</si>
  <si>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</si>
  <si>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</si>
  <si>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</si>
  <si>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</si>
  <si>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</si>
  <si>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</si>
  <si>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</si>
  <si>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</si>
  <si>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</si>
  <si>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</si>
  <si>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</si>
  <si>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</si>
  <si>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</si>
  <si>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</si>
  <si>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</si>
  <si>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</si>
  <si>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</si>
  <si>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</si>
  <si>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</si>
  <si>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</si>
  <si>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</si>
  <si>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</si>
  <si>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</si>
  <si>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</si>
  <si>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</si>
  <si>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</si>
  <si>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</si>
  <si>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</si>
  <si>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</si>
  <si>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</si>
  <si>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</si>
  <si>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</si>
  <si>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</si>
  <si>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</si>
  <si>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</si>
  <si>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</si>
  <si>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</si>
  <si>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</si>
  <si>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</si>
  <si>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</si>
  <si>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</si>
  <si>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</si>
  <si>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</si>
  <si>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</si>
  <si>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</si>
  <si>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</si>
  <si>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</si>
  <si>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</si>
  <si>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</si>
  <si>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</si>
  <si>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</si>
  <si>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</si>
  <si>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</si>
  <si>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</si>
  <si>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</si>
  <si>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</si>
  <si>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</si>
  <si>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</si>
  <si>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</si>
  <si>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</si>
  <si>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</si>
  <si>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</si>
  <si>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</si>
  <si>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</si>
  <si>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</si>
  <si>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</si>
  <si>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</si>
  <si>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</si>
  <si>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</si>
  <si>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</si>
  <si>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</si>
  <si>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</si>
  <si>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</si>
  <si>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</si>
  <si>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</si>
  <si>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</si>
  <si>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</si>
  <si>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</si>
  <si>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</si>
  <si>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</si>
  <si>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</si>
  <si>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</si>
  <si>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</si>
  <si>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</si>
  <si>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</si>
  <si>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</si>
  <si>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</si>
  <si>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</si>
  <si>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</si>
  <si>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</si>
  <si>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</si>
  <si>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</si>
  <si>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</si>
  <si>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</si>
  <si>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</si>
  <si>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</si>
  <si>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</si>
  <si>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</si>
  <si>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</si>
  <si>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</si>
  <si>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</si>
  <si>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</si>
  <si>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</si>
  <si>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</si>
  <si>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</si>
  <si>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</si>
  <si>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</si>
  <si>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</si>
  <si>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</si>
  <si>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</si>
  <si>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</si>
  <si>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</si>
  <si>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</si>
  <si>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</si>
  <si>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</si>
  <si>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</si>
  <si>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</si>
  <si>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</si>
  <si>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</si>
  <si>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</si>
  <si>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</si>
  <si>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</si>
  <si>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</si>
  <si>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</si>
  <si>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</si>
  <si>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</si>
  <si>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</si>
  <si>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</si>
  <si>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</si>
  <si>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</si>
  <si>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</si>
  <si>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</si>
  <si>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</si>
  <si>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</si>
  <si>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</si>
  <si>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</si>
  <si>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</si>
  <si>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</si>
  <si>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</si>
  <si>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</si>
  <si>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</si>
  <si>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</si>
  <si>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</si>
  <si>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</si>
  <si>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</si>
  <si>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</si>
  <si>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</si>
  <si>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</si>
  <si>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</si>
  <si>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</si>
  <si>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</si>
  <si>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</si>
  <si>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</si>
  <si>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</si>
  <si>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</si>
  <si>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</si>
  <si>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</si>
  <si>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</si>
  <si>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</si>
  <si>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</si>
  <si>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</si>
  <si>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</si>
  <si>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</si>
  <si>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</si>
  <si>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</si>
  <si>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</si>
  <si>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</si>
  <si>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</si>
  <si>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</si>
  <si>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</si>
  <si>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</si>
  <si>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</si>
  <si>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</si>
  <si>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</si>
  <si>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</si>
  <si>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</si>
  <si>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</si>
  <si>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</si>
  <si>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</si>
  <si>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</si>
  <si>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</si>
  <si>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</si>
  <si>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</si>
  <si>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</si>
  <si>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</si>
  <si>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</si>
  <si>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</si>
  <si>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</si>
  <si>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</si>
  <si>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</si>
  <si>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</si>
  <si>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</si>
  <si>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</si>
  <si>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</si>
  <si>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</si>
  <si>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</si>
  <si>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</si>
  <si>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</si>
  <si>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</si>
  <si>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</si>
  <si>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</si>
  <si>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</si>
  <si>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</si>
  <si>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</si>
  <si>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</si>
  <si>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</si>
  <si>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</si>
  <si>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</si>
  <si>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</si>
  <si>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</si>
  <si>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</si>
  <si>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</si>
  <si>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</si>
  <si>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</si>
  <si>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</si>
  <si>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</si>
  <si>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</si>
  <si>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</si>
  <si>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</si>
  <si>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</si>
  <si>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</si>
  <si>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</si>
  <si>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</si>
  <si>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</si>
  <si>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</si>
  <si>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</si>
  <si>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</si>
  <si>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</si>
  <si>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</si>
  <si>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</si>
  <si>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</si>
  <si>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</si>
  <si>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</si>
  <si>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</si>
  <si>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</si>
  <si>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</si>
  <si>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</si>
  <si>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</si>
  <si>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</si>
  <si>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</si>
  <si>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</si>
  <si>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</si>
  <si>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</si>
  <si>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</si>
  <si>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</si>
  <si>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</si>
  <si>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</si>
  <si>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</si>
  <si>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</si>
  <si>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</si>
  <si>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</si>
  <si>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</si>
  <si>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</si>
  <si>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</si>
  <si>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</si>
  <si>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</si>
  <si>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</si>
  <si>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</si>
  <si>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</si>
  <si>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</si>
  <si>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</si>
  <si>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</si>
  <si>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</si>
  <si>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</si>
  <si>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</si>
  <si>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</si>
  <si>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</si>
  <si>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</si>
  <si>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</si>
  <si>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</si>
  <si>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</si>
  <si>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</si>
  <si>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</si>
  <si>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</si>
  <si>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</si>
  <si>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</si>
  <si>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</si>
  <si>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</si>
  <si>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</si>
  <si>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</si>
  <si>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</si>
  <si>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</si>
  <si>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</si>
  <si>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</si>
  <si>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</si>
  <si>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</si>
  <si>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</si>
  <si>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</si>
  <si>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</si>
  <si>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</si>
  <si>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</si>
  <si>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</si>
  <si>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</si>
  <si>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</si>
  <si>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</si>
  <si>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</si>
  <si>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</si>
  <si>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</si>
  <si>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</si>
  <si>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</si>
  <si>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</si>
  <si>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</si>
  <si>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</si>
  <si>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</si>
  <si>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</si>
  <si>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</si>
  <si>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</si>
  <si>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</si>
  <si>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</si>
  <si>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</si>
  <si>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</si>
  <si>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</si>
  <si>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</si>
  <si>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</si>
  <si>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</si>
  <si>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</si>
  <si>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</si>
  <si>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</si>
  <si>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</si>
  <si>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</si>
  <si>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</si>
  <si>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</si>
  <si>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</si>
  <si>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</si>
  <si>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</si>
  <si>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</si>
  <si>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</si>
  <si>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</si>
  <si>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</si>
  <si>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</si>
  <si>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</si>
  <si>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</si>
  <si>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</si>
  <si>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</si>
  <si>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</si>
  <si>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</si>
  <si>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</si>
  <si>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</si>
  <si>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</si>
  <si>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</si>
  <si>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</si>
  <si>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</si>
  <si>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</si>
  <si>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</si>
  <si>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</si>
  <si>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</si>
  <si>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</si>
  <si>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</si>
  <si>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</si>
  <si>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</si>
  <si>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</si>
  <si>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</si>
  <si>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</si>
  <si>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</si>
  <si>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</si>
  <si>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</si>
  <si>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</si>
  <si>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</si>
  <si>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</si>
  <si>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</si>
  <si>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</si>
  <si>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</si>
  <si>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</si>
  <si>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</si>
  <si>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</si>
  <si>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</si>
  <si>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</si>
  <si>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</si>
  <si>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</si>
  <si>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</si>
  <si>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</si>
  <si>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</si>
  <si>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</si>
  <si>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</si>
  <si>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</si>
  <si>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</si>
  <si>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</si>
  <si>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</si>
  <si>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</si>
  <si>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</si>
  <si>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</si>
  <si>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</si>
  <si>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</si>
  <si>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</si>
  <si>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</si>
  <si>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</si>
  <si>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</si>
  <si>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</si>
  <si>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</si>
  <si>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</si>
  <si>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</si>
  <si>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</si>
  <si>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</si>
  <si>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</si>
  <si>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</si>
  <si>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</si>
  <si>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</si>
  <si>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</si>
  <si>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</si>
  <si>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</si>
  <si>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</si>
  <si>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</si>
  <si>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</si>
  <si>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</si>
  <si>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</si>
  <si>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</si>
  <si>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</si>
  <si>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</si>
  <si>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</si>
  <si>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</si>
  <si>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</si>
  <si>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</si>
  <si>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</si>
  <si>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</si>
  <si>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</si>
  <si>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</si>
  <si>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</si>
  <si>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</si>
  <si>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</si>
  <si>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</si>
  <si>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</si>
  <si>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</si>
  <si>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</si>
  <si>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</si>
  <si>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</si>
  <si>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</si>
  <si>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</si>
  <si>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</si>
  <si>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</si>
  <si>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</si>
  <si>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</si>
  <si>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</si>
  <si>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</si>
  <si>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</si>
  <si>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</si>
  <si>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</si>
  <si>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</si>
  <si>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</si>
  <si>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</si>
  <si>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</si>
  <si>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</si>
  <si>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</si>
  <si>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</si>
  <si>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</si>
  <si>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</si>
  <si>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</si>
  <si>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</si>
  <si>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</si>
  <si>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</si>
  <si>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</si>
  <si>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</si>
  <si>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</si>
  <si>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</si>
  <si>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</si>
  <si>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</si>
  <si>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</si>
  <si>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</si>
  <si>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</si>
  <si>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</si>
  <si>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</si>
  <si>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</si>
  <si>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</si>
  <si>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</si>
  <si>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</si>
  <si>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</si>
  <si>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</si>
  <si>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</si>
  <si>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</si>
  <si>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</si>
  <si>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</si>
  <si>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</si>
  <si>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</si>
  <si>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</si>
  <si>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</si>
  <si>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</si>
  <si>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</si>
  <si>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</si>
  <si>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</si>
  <si>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</si>
  <si>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</si>
  <si>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</si>
  <si>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</si>
  <si>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</si>
  <si>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</si>
  <si>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</si>
  <si>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</si>
  <si>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</si>
  <si>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</si>
  <si>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</si>
  <si>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</si>
  <si>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</si>
  <si>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</si>
  <si>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</si>
  <si>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</si>
  <si>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</si>
  <si>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</si>
  <si>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</si>
  <si>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</si>
  <si>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</si>
  <si>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</si>
  <si>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</si>
  <si>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</si>
  <si>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</si>
  <si>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</si>
  <si>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</si>
  <si>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</si>
  <si>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</si>
  <si>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</si>
  <si>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</si>
  <si>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</si>
  <si>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</si>
  <si>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</si>
  <si>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</si>
  <si>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</si>
  <si>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</si>
  <si>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</si>
  <si>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</si>
  <si>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</si>
  <si>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</si>
  <si>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</si>
  <si>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</si>
  <si>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</si>
  <si>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</si>
  <si>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</si>
  <si>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</si>
  <si>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</si>
  <si>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</si>
  <si>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</si>
  <si>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</si>
  <si>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</si>
  <si>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</si>
  <si>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</si>
  <si>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</si>
  <si>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</si>
  <si>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</si>
  <si>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</si>
  <si>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</si>
  <si>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</si>
  <si>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</si>
  <si>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</si>
  <si>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</si>
  <si>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</si>
  <si>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</si>
  <si>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</si>
  <si>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</si>
  <si>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</si>
  <si>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</si>
  <si>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</si>
  <si>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</si>
  <si>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</si>
  <si>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</si>
  <si>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</si>
  <si>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</si>
  <si>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</si>
  <si>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</si>
  <si>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</si>
  <si>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</si>
  <si>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</si>
  <si>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</si>
  <si>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</si>
  <si>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</si>
  <si>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</si>
  <si>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</si>
  <si>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</si>
  <si>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</si>
  <si>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</si>
  <si>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</si>
  <si>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</si>
  <si>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</si>
  <si>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</si>
  <si>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</si>
  <si>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</si>
  <si>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</si>
  <si>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</si>
  <si>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</si>
  <si>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</si>
  <si>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</si>
  <si>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</si>
  <si>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</si>
  <si>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</si>
  <si>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</si>
  <si>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</si>
  <si>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</si>
  <si>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</si>
  <si>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</si>
  <si>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</si>
  <si>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</si>
  <si>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</si>
  <si>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</si>
  <si>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</si>
  <si>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</si>
  <si>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</si>
  <si>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</si>
  <si>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</si>
  <si>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</si>
  <si>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</si>
  <si>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</si>
  <si>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</si>
  <si>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</si>
  <si>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</si>
  <si>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</si>
  <si>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</si>
  <si>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</si>
  <si>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</si>
  <si>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</si>
  <si>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</si>
  <si>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</si>
  <si>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</si>
  <si>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</si>
  <si>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</si>
  <si>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</si>
  <si>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</si>
  <si>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</si>
  <si>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</si>
  <si>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</si>
  <si>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</si>
  <si>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</si>
  <si>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</si>
  <si>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</si>
  <si>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</si>
  <si>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</si>
  <si>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</si>
  <si>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</si>
  <si>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</si>
  <si>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</si>
  <si>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</si>
  <si>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</si>
  <si>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</si>
  <si>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</si>
  <si>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</si>
  <si>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</si>
  <si>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</si>
  <si>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</si>
  <si>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</si>
  <si>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</si>
  <si>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</si>
  <si>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</si>
  <si>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</si>
  <si>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</si>
  <si>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</si>
  <si>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</si>
  <si>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</si>
  <si>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</si>
  <si>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</si>
  <si>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</si>
  <si>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</si>
  <si>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</si>
  <si>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</si>
  <si>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</si>
  <si>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</si>
  <si>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</si>
  <si>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</si>
  <si>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</si>
  <si>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</si>
  <si>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</si>
  <si>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</si>
  <si>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</si>
  <si>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</si>
  <si>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</si>
  <si>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</si>
  <si>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</si>
  <si>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</si>
  <si>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</si>
  <si>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</si>
  <si>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</si>
  <si>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</si>
  <si>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</si>
  <si>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</si>
  <si>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</si>
  <si>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</si>
  <si>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</si>
  <si>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</si>
  <si>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</si>
  <si>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</si>
  <si>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</si>
  <si>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</si>
  <si>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</si>
  <si>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</si>
  <si>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</si>
  <si>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</si>
  <si>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</si>
  <si>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</si>
  <si>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</si>
  <si>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</si>
  <si>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</si>
  <si>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</si>
  <si>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</si>
  <si>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</si>
  <si>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</si>
  <si>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</si>
  <si>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</si>
  <si>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</si>
  <si>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</si>
  <si>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</si>
  <si>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</si>
  <si>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</si>
  <si>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</si>
  <si>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</si>
  <si>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</si>
  <si>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</si>
  <si>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</si>
  <si>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</si>
  <si>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</si>
  <si>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</si>
  <si>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</si>
  <si>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</si>
  <si>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</si>
  <si>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</si>
  <si>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</si>
  <si>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</si>
  <si>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</si>
  <si>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</si>
  <si>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</si>
  <si>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</si>
  <si>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</si>
  <si>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</si>
  <si>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</si>
  <si>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</si>
  <si>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</si>
  <si>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</si>
  <si>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</si>
  <si>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</si>
  <si>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</si>
  <si>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</si>
  <si>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</si>
  <si>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</si>
  <si>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</si>
  <si>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</si>
  <si>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</si>
  <si>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</si>
  <si>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</si>
  <si>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</si>
  <si>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</si>
  <si>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</si>
  <si>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</si>
  <si>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</si>
  <si>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</si>
  <si>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</si>
  <si>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</si>
  <si>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</si>
  <si>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</si>
  <si>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</si>
  <si>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</si>
  <si>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</si>
  <si>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</si>
  <si>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</si>
  <si>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</si>
  <si>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</si>
  <si>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</si>
  <si>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</si>
  <si>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</si>
  <si>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</si>
  <si>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</si>
  <si>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</si>
  <si>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</si>
  <si>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</si>
  <si>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</si>
  <si>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</si>
  <si>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</si>
  <si>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</si>
  <si>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</si>
  <si>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</si>
  <si>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</si>
  <si>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</si>
  <si>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</si>
  <si>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</si>
  <si>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</si>
  <si>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</si>
  <si>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</si>
  <si>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</si>
  <si>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</si>
  <si>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</si>
  <si>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</si>
  <si>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</si>
  <si>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</si>
  <si>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</si>
  <si>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</si>
  <si>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</si>
  <si>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</si>
  <si>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</si>
  <si>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</si>
  <si>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</si>
  <si>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</si>
  <si>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</si>
  <si>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</si>
  <si>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</si>
  <si>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</si>
  <si>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</si>
  <si>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</si>
  <si>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</si>
  <si>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</si>
  <si>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</si>
  <si>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</si>
  <si>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</si>
  <si>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</si>
  <si>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</si>
  <si>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</si>
  <si>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</si>
  <si>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</si>
  <si>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</si>
  <si>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</si>
  <si>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</si>
  <si>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</si>
  <si>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</si>
  <si>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</si>
  <si>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</si>
  <si>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</si>
  <si>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</si>
  <si>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</si>
  <si>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</si>
  <si>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</si>
  <si>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</si>
  <si>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</si>
  <si>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</si>
  <si>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</si>
  <si>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</si>
  <si>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</si>
  <si>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</si>
  <si>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</si>
  <si>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</si>
  <si>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</si>
  <si>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</si>
  <si>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</si>
  <si>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</si>
  <si>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</si>
  <si>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</si>
  <si>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</si>
  <si>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</si>
  <si>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</si>
  <si>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</si>
  <si>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</si>
  <si>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</si>
  <si>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</si>
  <si>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</si>
  <si>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</si>
  <si>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</si>
  <si>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</si>
  <si>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</si>
  <si>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</si>
  <si>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</si>
  <si>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</si>
  <si>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</si>
  <si>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</si>
  <si>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</si>
  <si>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</si>
  <si>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</si>
  <si>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</si>
  <si>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</si>
  <si>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</si>
  <si>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</si>
  <si>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</si>
  <si>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</si>
  <si>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</si>
  <si>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</si>
  <si>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</si>
  <si>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</si>
  <si>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</si>
  <si>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</si>
  <si>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</si>
  <si>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</si>
  <si>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</si>
  <si>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</si>
  <si>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</si>
  <si>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</si>
  <si>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</si>
  <si>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</si>
  <si>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</si>
  <si>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</si>
  <si>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</si>
  <si>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</si>
  <si>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</si>
  <si>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</si>
  <si>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</si>
  <si>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</si>
  <si>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</si>
  <si>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</si>
  <si>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</si>
  <si>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</si>
  <si>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</si>
  <si>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</si>
  <si>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</si>
  <si>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</si>
  <si>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</si>
  <si>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</si>
  <si>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</si>
  <si>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</si>
  <si>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</si>
  <si>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</si>
  <si>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</si>
  <si>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</si>
  <si>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</si>
  <si>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</si>
  <si>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</si>
  <si>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</si>
  <si>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</si>
  <si>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</si>
  <si>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</si>
  <si>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</si>
  <si>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</si>
  <si>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</si>
  <si>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</si>
  <si>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</si>
  <si>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</si>
  <si>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</si>
  <si>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</si>
  <si>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</si>
  <si>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</si>
  <si>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</si>
  <si>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</si>
  <si>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</si>
  <si>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</si>
  <si>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</si>
  <si>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</si>
  <si>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</si>
  <si>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</si>
  <si>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</si>
  <si>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</si>
  <si>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</si>
  <si>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</si>
  <si>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</si>
  <si>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</si>
  <si>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</si>
  <si>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</si>
  <si>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</si>
  <si>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</si>
  <si>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</si>
  <si>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</si>
  <si>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</si>
  <si>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</si>
  <si>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</si>
  <si>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</si>
  <si>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</si>
  <si>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</si>
  <si>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</si>
  <si>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</si>
  <si>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</si>
  <si>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</si>
  <si>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</si>
  <si>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</si>
  <si>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</si>
  <si>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</si>
  <si>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</si>
  <si>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</si>
  <si>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</si>
  <si>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</si>
  <si>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</si>
  <si>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</si>
  <si>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</si>
  <si>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</si>
  <si>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</si>
  <si>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</si>
  <si>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</si>
  <si>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</si>
  <si>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</si>
  <si>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</si>
  <si>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</si>
  <si>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</si>
  <si>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</si>
  <si>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</si>
  <si>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</si>
  <si>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</si>
  <si>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</si>
  <si>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</si>
  <si>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</si>
  <si>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</si>
  <si>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</si>
  <si>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</si>
  <si>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</si>
  <si>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</si>
  <si>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</si>
  <si>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</si>
  <si>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</si>
  <si>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</si>
  <si>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</si>
  <si>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</si>
  <si>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</si>
  <si>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</si>
  <si>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</si>
  <si>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</si>
  <si>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</si>
  <si>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</si>
  <si>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</si>
  <si>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</si>
  <si>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</si>
  <si>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</si>
  <si>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</si>
  <si>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</si>
  <si>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</si>
  <si>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</si>
  <si>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</si>
  <si>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</si>
  <si>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</si>
  <si>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</si>
  <si>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</si>
  <si>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</si>
  <si>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</si>
  <si>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</si>
  <si>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</si>
  <si>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</si>
  <si>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</si>
  <si>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</si>
  <si>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</si>
  <si>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</si>
  <si>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</si>
  <si>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</si>
  <si>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</si>
  <si>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</si>
  <si>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</si>
  <si>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</si>
  <si>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</si>
  <si>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</si>
  <si>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</si>
  <si>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</si>
  <si>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</si>
  <si>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</si>
  <si>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</si>
  <si>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</si>
  <si>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</si>
  <si>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</si>
  <si>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</si>
  <si>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</si>
  <si>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</si>
  <si>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</si>
  <si>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</si>
  <si>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</si>
  <si>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</si>
  <si>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</si>
  <si>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</si>
  <si>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</si>
  <si>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</si>
  <si>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</si>
  <si>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</si>
  <si>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</si>
  <si>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</si>
  <si>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</si>
  <si>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</si>
  <si>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</si>
  <si>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</si>
  <si>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</si>
  <si>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</si>
  <si>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</si>
  <si>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</si>
  <si>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</si>
  <si>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</si>
  <si>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</si>
  <si>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</si>
  <si>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</si>
  <si>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</si>
  <si>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</si>
  <si>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</si>
  <si>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</si>
  <si>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</si>
  <si>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</si>
  <si>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</si>
  <si>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</si>
  <si>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</si>
  <si>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</si>
  <si>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</si>
  <si>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</si>
  <si>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</si>
  <si>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</si>
  <si>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</si>
  <si>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</si>
  <si>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</si>
  <si>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</si>
  <si>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</si>
  <si>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</si>
  <si>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</si>
  <si>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</si>
  <si>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</si>
  <si>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</si>
  <si>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</si>
  <si>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</si>
  <si>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</si>
  <si>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</si>
  <si>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</si>
  <si>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</si>
  <si>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</si>
  <si>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</si>
  <si>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</si>
  <si>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</si>
  <si>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</si>
  <si>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</si>
  <si>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</si>
  <si>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</si>
  <si>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</si>
  <si>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</si>
  <si>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</si>
  <si>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</si>
  <si>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</si>
  <si>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</si>
  <si>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</si>
  <si>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</si>
  <si>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</si>
  <si>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</si>
  <si>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</si>
  <si>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</si>
  <si>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</si>
  <si>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</si>
  <si>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</si>
  <si>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</si>
  <si>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</si>
  <si>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</si>
  <si>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</si>
  <si>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</si>
  <si>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</si>
  <si>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</si>
  <si>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</si>
  <si>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</si>
  <si>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</si>
  <si>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</si>
  <si>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</si>
  <si>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</si>
  <si>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</si>
  <si>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</si>
  <si>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</si>
  <si>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</si>
  <si>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</si>
  <si>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</si>
  <si>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</si>
  <si>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</si>
  <si>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</si>
  <si>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</si>
  <si>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</si>
  <si>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</si>
  <si>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</si>
  <si>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</si>
  <si>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</si>
  <si>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</si>
  <si>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</si>
  <si>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</si>
  <si>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</si>
  <si>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</si>
  <si>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</si>
  <si>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</si>
  <si>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</si>
  <si>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</si>
  <si>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</si>
  <si>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</si>
  <si>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</si>
  <si>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</si>
  <si>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</si>
  <si>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</si>
  <si>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</si>
  <si>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</si>
  <si>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</si>
  <si>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</si>
  <si>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</si>
  <si>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</si>
  <si>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</si>
  <si>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</si>
  <si>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</si>
  <si>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</si>
  <si>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</si>
  <si>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</si>
  <si>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</si>
  <si>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</si>
  <si>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</si>
  <si>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</si>
  <si>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</si>
  <si>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</si>
  <si>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</si>
  <si>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</si>
  <si>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</si>
  <si>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</si>
  <si>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</si>
  <si>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</si>
  <si>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</si>
  <si>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</si>
  <si>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</si>
  <si>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</si>
  <si>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</si>
  <si>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</si>
  <si>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</si>
  <si>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</si>
  <si>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</si>
  <si>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</si>
  <si>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</si>
  <si>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</si>
  <si>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</si>
  <si>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</si>
  <si>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</si>
  <si>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</si>
  <si>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</si>
  <si>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</si>
  <si>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</si>
  <si>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</si>
  <si>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</si>
  <si>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</si>
  <si>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</si>
  <si>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</si>
  <si>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</si>
  <si>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</si>
  <si>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</si>
  <si>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</si>
  <si>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</si>
  <si>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</si>
  <si>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</si>
  <si>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</si>
  <si>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</si>
  <si>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</si>
  <si>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</si>
  <si>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</si>
  <si>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</si>
  <si>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</si>
  <si>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</si>
  <si>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</si>
  <si>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</si>
  <si>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</si>
  <si>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</si>
  <si>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</si>
  <si>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</si>
  <si>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</si>
  <si>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</si>
  <si>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</si>
  <si>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</si>
  <si>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</si>
  <si>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</si>
  <si>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</si>
  <si>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</si>
  <si>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</si>
  <si>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</si>
  <si>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</si>
  <si>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</si>
  <si>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</si>
  <si>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</si>
  <si>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</si>
  <si>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</si>
  <si>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</si>
  <si>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</si>
  <si>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</si>
  <si>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</si>
  <si>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</si>
  <si>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</si>
  <si>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</si>
  <si>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</si>
  <si>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</si>
  <si>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</si>
  <si>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</si>
  <si>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</si>
  <si>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</si>
  <si>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</si>
  <si>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</si>
  <si>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</si>
  <si>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</si>
  <si>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</si>
  <si>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</si>
  <si>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</si>
  <si>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</si>
  <si>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</si>
  <si>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</si>
  <si>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</si>
  <si>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</si>
  <si>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</si>
  <si>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</si>
  <si>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</si>
  <si>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</si>
  <si>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</si>
  <si>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</si>
  <si>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</si>
  <si>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</si>
  <si>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</si>
  <si>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</si>
  <si>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</si>
  <si>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</si>
  <si>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</si>
  <si>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</si>
  <si>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</si>
  <si>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</si>
  <si>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</si>
  <si>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</si>
  <si>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</si>
  <si>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</si>
  <si>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</si>
  <si>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</si>
  <si>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</si>
  <si>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</si>
  <si>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</si>
  <si>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</si>
  <si>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</si>
  <si>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</si>
  <si>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</si>
  <si>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</si>
  <si>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</si>
  <si>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</si>
  <si>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</si>
  <si>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</si>
  <si>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</si>
  <si>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</si>
  <si>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</si>
  <si>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</si>
  <si>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</si>
  <si>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</si>
  <si>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</si>
  <si>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</si>
  <si>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</si>
  <si>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</si>
  <si>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</si>
  <si>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</si>
  <si>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</si>
  <si>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</si>
  <si>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</si>
  <si>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</si>
  <si>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</si>
  <si>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</si>
  <si>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</si>
  <si>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</si>
  <si>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</si>
  <si>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</si>
  <si>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</si>
  <si>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</si>
  <si>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</si>
  <si>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</si>
  <si>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</si>
  <si>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</si>
  <si>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</si>
  <si>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</si>
  <si>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</si>
  <si>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</si>
  <si>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</si>
  <si>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</si>
  <si>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</si>
  <si>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</si>
  <si>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</si>
  <si>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</si>
  <si>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</si>
  <si>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</si>
  <si>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</si>
  <si>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</si>
  <si>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</si>
  <si>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</si>
  <si>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</si>
  <si>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</si>
  <si>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</si>
  <si>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</si>
  <si>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</si>
  <si>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</si>
  <si>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</si>
  <si>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</si>
  <si>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</si>
  <si>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</si>
  <si>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</si>
  <si>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</si>
  <si>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</si>
  <si>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</si>
  <si>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</si>
  <si>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</si>
  <si>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</si>
  <si>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</si>
  <si>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</si>
  <si>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</si>
  <si>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</si>
  <si>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</si>
  <si>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</si>
  <si>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</si>
  <si>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</si>
  <si>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</si>
  <si>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</si>
  <si>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</si>
  <si>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</si>
  <si>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</si>
  <si>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</si>
  <si>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</si>
  <si>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</si>
  <si>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</si>
  <si>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</si>
  <si>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</si>
  <si>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</si>
  <si>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</si>
  <si>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</si>
  <si>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</si>
  <si>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</si>
  <si>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</si>
  <si>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</si>
  <si>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</si>
  <si>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</si>
  <si>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</si>
  <si>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</si>
  <si>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</si>
  <si>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</si>
  <si>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</si>
  <si>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</si>
  <si>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</si>
  <si>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</si>
  <si>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</si>
  <si>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</si>
  <si>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</si>
  <si>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</si>
  <si>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</si>
  <si>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</si>
  <si>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</si>
  <si>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</si>
  <si>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</si>
  <si>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</si>
  <si>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</si>
  <si>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</si>
  <si>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</si>
  <si>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</si>
  <si>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</si>
  <si>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</si>
  <si>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</si>
  <si>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</si>
  <si>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</si>
  <si>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</si>
  <si>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</si>
  <si>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</si>
  <si>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</si>
  <si>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</si>
  <si>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</si>
  <si>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</si>
  <si>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</si>
  <si>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</si>
  <si>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</si>
  <si>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</si>
  <si>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</si>
  <si>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</si>
  <si>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</si>
  <si>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</si>
  <si>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</si>
  <si>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</si>
  <si>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</si>
  <si>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</si>
  <si>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</si>
  <si>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</si>
  <si>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</si>
  <si>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</si>
  <si>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</si>
  <si>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</si>
  <si>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</si>
  <si>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</si>
  <si>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</si>
  <si>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</si>
  <si>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</si>
  <si>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</si>
  <si>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</si>
  <si>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</si>
  <si>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</si>
  <si>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</si>
  <si>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</si>
  <si>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</si>
  <si>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</si>
  <si>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</si>
  <si>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</si>
  <si>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</si>
  <si>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</si>
  <si>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</si>
  <si>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</si>
  <si>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</si>
  <si>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</si>
  <si>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</si>
  <si>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</si>
  <si>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</si>
  <si>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</si>
  <si>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</si>
  <si>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</si>
  <si>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</si>
  <si>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</si>
  <si>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</si>
  <si>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</si>
  <si>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</si>
  <si>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</si>
  <si>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</si>
  <si>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</si>
  <si>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</si>
  <si>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</si>
  <si>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</si>
  <si>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</si>
  <si>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</si>
  <si>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</si>
  <si>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</si>
  <si>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</si>
  <si>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</si>
  <si>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</si>
  <si>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</si>
  <si>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</si>
  <si>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</si>
  <si>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</si>
  <si>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</si>
  <si>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</si>
  <si>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</si>
  <si>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</si>
  <si>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</si>
  <si>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</si>
  <si>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</si>
  <si>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</si>
  <si>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</si>
  <si>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</si>
  <si>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</si>
  <si>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</si>
  <si>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</si>
  <si>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</si>
  <si>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</si>
  <si>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</si>
  <si>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</si>
  <si>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</si>
  <si>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</si>
  <si>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</si>
  <si>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</si>
  <si>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</si>
  <si>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</si>
  <si>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</si>
  <si>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</si>
  <si>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</si>
  <si>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</si>
  <si>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</si>
  <si>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</si>
  <si>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</si>
  <si>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</si>
  <si>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</si>
  <si>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</si>
  <si>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</si>
  <si>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</si>
  <si>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</si>
  <si>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</si>
  <si>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</si>
  <si>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</si>
  <si>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</si>
  <si>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</si>
  <si>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</si>
  <si>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</si>
  <si>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</si>
  <si>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</si>
  <si>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</si>
  <si>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</si>
  <si>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</si>
  <si>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</si>
  <si>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</si>
  <si>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</si>
  <si>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</si>
  <si>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</si>
  <si>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</si>
  <si>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</si>
  <si>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</si>
  <si>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</si>
  <si>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</si>
  <si>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</si>
  <si>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</si>
  <si>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</si>
  <si>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</si>
  <si>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</si>
  <si>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</si>
  <si>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</si>
  <si>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</si>
  <si>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</si>
  <si>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</si>
  <si>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</si>
  <si>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</si>
  <si>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</si>
  <si>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</si>
  <si>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</si>
  <si>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</si>
  <si>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</si>
  <si>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</si>
  <si>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</si>
  <si>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</si>
  <si>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</si>
  <si>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</si>
  <si>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</si>
  <si>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</si>
  <si>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</si>
  <si>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</si>
  <si>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</si>
  <si>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</si>
  <si>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</si>
  <si>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</si>
  <si>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</si>
  <si>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</si>
  <si>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</si>
  <si>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</si>
  <si>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</si>
  <si>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</si>
  <si>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</si>
  <si>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</si>
  <si>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</si>
  <si>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</si>
  <si>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</si>
  <si>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</si>
  <si>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</si>
  <si>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</si>
  <si>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</si>
  <si>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</si>
  <si>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</si>
  <si>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</si>
  <si>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</si>
  <si>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</si>
  <si>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</si>
  <si>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</si>
  <si>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</si>
  <si>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</si>
  <si>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</si>
  <si>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</si>
  <si>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</si>
  <si>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</si>
  <si>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</si>
  <si>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</si>
  <si>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</si>
  <si>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</si>
  <si>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</si>
  <si>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</si>
  <si>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</si>
  <si>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</si>
  <si>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</si>
  <si>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</si>
  <si>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</si>
  <si>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</si>
  <si>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</si>
  <si>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</si>
  <si>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</si>
  <si>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</si>
  <si>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</si>
  <si>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</si>
  <si>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</si>
  <si>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</si>
  <si>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</si>
  <si>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</si>
  <si>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</si>
  <si>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</si>
  <si>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</si>
  <si>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</si>
  <si>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</si>
  <si>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</si>
  <si>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</si>
  <si>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</si>
  <si>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</si>
  <si>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</si>
  <si>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</si>
  <si>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</si>
  <si>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</si>
  <si>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</si>
  <si>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</si>
  <si>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</si>
  <si>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</si>
  <si>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</si>
  <si>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</si>
  <si>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</si>
  <si>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</si>
  <si>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</si>
  <si>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</si>
  <si>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</si>
  <si>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</si>
  <si>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</si>
  <si>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</si>
  <si>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</si>
  <si>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</si>
  <si>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</si>
  <si>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</si>
  <si>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</si>
  <si>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</si>
  <si>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</si>
  <si>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</si>
  <si>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</si>
  <si>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</si>
  <si>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</si>
  <si>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</si>
  <si>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</si>
  <si>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</si>
  <si>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</si>
  <si>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</si>
  <si>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</si>
  <si>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</si>
  <si>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</si>
  <si>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</si>
  <si>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</si>
  <si>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</si>
  <si>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</si>
  <si>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</si>
  <si>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</si>
  <si>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</si>
  <si>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</si>
  <si>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</si>
  <si>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</si>
  <si>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</si>
  <si>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</si>
  <si>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</si>
  <si>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</si>
  <si>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</si>
  <si>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</si>
  <si>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</si>
  <si>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</si>
  <si>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</si>
  <si>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</si>
  <si>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</si>
  <si>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</si>
  <si>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</si>
  <si>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</si>
  <si>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</si>
  <si>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</si>
  <si>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</si>
  <si>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</si>
  <si>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</si>
  <si>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</si>
  <si>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</si>
  <si>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</si>
  <si>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</si>
  <si>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</si>
  <si>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</si>
  <si>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</si>
  <si>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</si>
  <si>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</si>
  <si>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</si>
  <si>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</si>
  <si>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</si>
  <si>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</si>
  <si>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</si>
  <si>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</si>
  <si>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</si>
  <si>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</si>
  <si>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</si>
  <si>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</si>
  <si>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</si>
  <si>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</si>
  <si>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</si>
  <si>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</si>
  <si>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</si>
  <si>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</si>
  <si>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</si>
  <si>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</si>
  <si>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</si>
  <si>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</si>
  <si>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</si>
  <si>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</si>
  <si>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</si>
  <si>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</si>
  <si>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</si>
  <si>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</si>
  <si>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</si>
  <si>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</si>
  <si>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</si>
  <si>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</si>
  <si>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</si>
  <si>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</si>
  <si>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</si>
  <si>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</si>
  <si>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</si>
  <si>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</si>
  <si>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</si>
  <si>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</si>
  <si>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</si>
  <si>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</si>
  <si>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</si>
  <si>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</si>
  <si>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</si>
  <si>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</si>
  <si>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</si>
  <si>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</si>
  <si>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</si>
  <si>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</si>
  <si>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</si>
  <si>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</si>
  <si>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</si>
  <si>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</si>
  <si>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</si>
  <si>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</si>
  <si>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</si>
  <si>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</si>
  <si>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</si>
  <si>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</si>
  <si>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</si>
  <si>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</si>
  <si>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</si>
  <si>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</si>
  <si>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</si>
  <si>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</si>
  <si>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</si>
  <si>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</si>
  <si>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</si>
  <si>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</si>
  <si>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</si>
  <si>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</si>
  <si>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</si>
  <si>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</si>
  <si>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</si>
  <si>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</si>
  <si>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</si>
  <si>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</si>
  <si>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</si>
  <si>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</si>
  <si>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</si>
  <si>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</si>
  <si>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</si>
  <si>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</si>
  <si>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</si>
  <si>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</si>
  <si>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</si>
  <si>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</si>
  <si>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</si>
  <si>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</si>
  <si>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</si>
  <si>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</si>
  <si>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</si>
  <si>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</si>
  <si>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</si>
  <si>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</si>
  <si>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</si>
  <si>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</si>
  <si>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</si>
  <si>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</si>
  <si>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</si>
  <si>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</si>
  <si>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</si>
  <si>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</si>
  <si>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</si>
  <si>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</si>
  <si>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</si>
  <si>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</si>
  <si>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</si>
  <si>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</si>
  <si>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</si>
  <si>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</si>
  <si>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</si>
  <si>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</si>
  <si>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</si>
  <si>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</si>
  <si>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</si>
  <si>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</si>
  <si>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</si>
  <si>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</si>
  <si>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</si>
  <si>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</si>
  <si>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</si>
  <si>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</si>
  <si>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</si>
  <si>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</si>
  <si>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</si>
  <si>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</si>
  <si>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</si>
  <si>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</si>
  <si>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</si>
  <si>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</si>
  <si>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</si>
  <si>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</si>
  <si>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</si>
  <si>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</si>
  <si>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</si>
  <si>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</si>
  <si>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</si>
  <si>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</si>
  <si>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</si>
  <si>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</si>
  <si>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</si>
  <si>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</si>
  <si>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</si>
  <si>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</si>
  <si>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</si>
  <si>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</si>
  <si>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</si>
  <si>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</si>
  <si>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</si>
  <si>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</si>
  <si>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</si>
  <si>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</si>
  <si>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</si>
  <si>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</si>
  <si>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</si>
  <si>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</si>
  <si>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</si>
  <si>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</si>
  <si>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</si>
  <si>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</si>
  <si>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</si>
  <si>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</si>
  <si>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</si>
  <si>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</si>
  <si>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</si>
  <si>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</si>
  <si>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</si>
  <si>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</si>
  <si>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</si>
  <si>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</si>
  <si>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</si>
  <si>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</si>
  <si>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</si>
  <si>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</si>
  <si>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</si>
  <si>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</si>
  <si>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</si>
  <si>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</si>
  <si>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</si>
  <si>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</si>
  <si>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</si>
  <si>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</si>
  <si>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</si>
  <si>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</si>
  <si>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</si>
  <si>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</si>
  <si>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</si>
  <si>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</si>
  <si>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</si>
  <si>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</si>
  <si>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</si>
  <si>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</si>
  <si>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</si>
  <si>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</si>
  <si>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</si>
  <si>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</si>
  <si>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</si>
  <si>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</si>
  <si>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</si>
  <si>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</si>
  <si>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</si>
  <si>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</si>
  <si>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</si>
  <si>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</si>
  <si>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</si>
  <si>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</si>
  <si>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</si>
  <si>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</si>
  <si>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</si>
  <si>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</si>
  <si>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</si>
  <si>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</si>
  <si>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</si>
  <si>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</si>
  <si>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</si>
  <si>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</si>
  <si>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</si>
  <si>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</si>
  <si>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</si>
  <si>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</si>
  <si>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</si>
  <si>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</si>
  <si>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</si>
  <si>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</si>
  <si>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</si>
  <si>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</si>
  <si>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</si>
  <si>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</si>
  <si>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</si>
  <si>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</si>
  <si>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</si>
  <si>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</si>
  <si>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</si>
  <si>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</si>
  <si>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</si>
  <si>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</si>
  <si>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</si>
  <si>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</si>
  <si>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</si>
  <si>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</si>
  <si>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</si>
  <si>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</si>
  <si>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</si>
  <si>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</si>
  <si>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</si>
  <si>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</si>
  <si>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</si>
  <si>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</si>
  <si>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</si>
  <si>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</si>
  <si>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</si>
  <si>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</si>
  <si>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</si>
  <si>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</si>
  <si>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</si>
  <si>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</si>
  <si>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</si>
  <si>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</si>
  <si>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</si>
  <si>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</si>
  <si>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</si>
  <si>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</si>
  <si>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</si>
  <si>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</si>
  <si>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</si>
  <si>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</si>
  <si>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</si>
  <si>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</si>
  <si>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</si>
  <si>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</si>
  <si>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</si>
  <si>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</si>
  <si>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</si>
  <si>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</si>
  <si>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</si>
  <si>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</si>
  <si>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</si>
  <si>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</si>
  <si>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</si>
  <si>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</si>
  <si>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</si>
  <si>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</si>
  <si>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</si>
  <si>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</si>
  <si>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</si>
  <si>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</si>
  <si>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</si>
  <si>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</si>
  <si>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</si>
  <si>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</si>
  <si>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</si>
  <si>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</si>
  <si>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</si>
  <si>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</si>
  <si>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</si>
  <si>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</si>
  <si>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</si>
  <si>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</si>
  <si>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</si>
  <si>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</si>
  <si>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</si>
  <si>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</si>
  <si>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</si>
  <si>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</si>
  <si>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</si>
  <si>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</si>
  <si>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</si>
  <si>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</si>
  <si>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</si>
  <si>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</si>
  <si>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</si>
  <si>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</si>
  <si>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</si>
  <si>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</si>
  <si>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</si>
  <si>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</si>
  <si>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</si>
  <si>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</si>
  <si>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</si>
  <si>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</si>
  <si>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</si>
  <si>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</si>
  <si>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</si>
  <si>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</si>
  <si>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</si>
  <si>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</si>
  <si>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</si>
  <si>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</si>
  <si>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</si>
  <si>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</si>
  <si>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</si>
  <si>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</si>
  <si>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</si>
  <si>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</si>
  <si>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</si>
  <si>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</si>
  <si>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</si>
  <si>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</si>
  <si>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</si>
  <si>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</si>
  <si>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</si>
  <si>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</si>
  <si>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</si>
  <si>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</si>
  <si>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</si>
  <si>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</si>
  <si>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</si>
  <si>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</si>
  <si>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</si>
  <si>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</si>
  <si>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</si>
  <si>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</si>
  <si>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</si>
  <si>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</si>
  <si>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</si>
  <si>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</si>
  <si>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</si>
  <si>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</si>
  <si>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</si>
  <si>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</si>
  <si>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</si>
  <si>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</si>
  <si>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</si>
  <si>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</si>
  <si>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</si>
  <si>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</si>
  <si>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</si>
  <si>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</si>
  <si>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</si>
  <si>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</si>
  <si>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</si>
  <si>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</si>
  <si>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</si>
  <si>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</si>
  <si>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</si>
  <si>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</si>
  <si>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</si>
  <si>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</si>
  <si>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</si>
  <si>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</si>
  <si>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</si>
  <si>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</si>
  <si>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</si>
  <si>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</si>
  <si>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</si>
  <si>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</si>
  <si>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</si>
  <si>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</si>
  <si>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</si>
  <si>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</si>
  <si>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</si>
  <si>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</si>
  <si>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</si>
  <si>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</si>
  <si>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</si>
  <si>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</si>
  <si>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</si>
  <si>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</si>
  <si>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</si>
  <si>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</si>
  <si>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</si>
  <si>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</si>
  <si>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</si>
  <si>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</si>
  <si>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</si>
  <si>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</si>
  <si>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</si>
  <si>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</si>
  <si>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</si>
  <si>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</si>
  <si>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</si>
  <si>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</si>
  <si>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</si>
  <si>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</si>
  <si>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</si>
  <si>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</si>
  <si>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</si>
  <si>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</si>
  <si>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</si>
  <si>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</si>
  <si>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</si>
  <si>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</si>
  <si>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</si>
  <si>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</si>
  <si>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</si>
  <si>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</si>
  <si>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</si>
  <si>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</si>
  <si>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</si>
  <si>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</si>
  <si>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</si>
  <si>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</si>
  <si>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</si>
  <si>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</si>
  <si>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</si>
  <si>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</si>
  <si>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</si>
  <si>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</si>
  <si>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</si>
  <si>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</si>
  <si>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</si>
  <si>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</si>
  <si>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</si>
  <si>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</si>
  <si>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</si>
  <si>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</si>
  <si>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</si>
  <si>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</si>
  <si>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</si>
  <si>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</si>
  <si>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</si>
  <si>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</si>
  <si>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</si>
  <si>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</si>
  <si>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</si>
  <si>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</si>
  <si>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</si>
  <si>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</si>
  <si>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</si>
  <si>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</si>
  <si>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</si>
  <si>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</si>
  <si>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</si>
  <si>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</si>
  <si>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</si>
  <si>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</si>
  <si>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</si>
  <si>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</si>
  <si>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</si>
  <si>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</si>
  <si>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</si>
  <si>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</si>
  <si>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</si>
  <si>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</si>
  <si>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</si>
  <si>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</si>
  <si>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</si>
  <si>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</si>
  <si>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</si>
  <si>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</si>
  <si>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</si>
  <si>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</si>
  <si>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</si>
  <si>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</si>
  <si>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</si>
  <si>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</si>
  <si>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</si>
  <si>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</si>
  <si>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</si>
  <si>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</si>
  <si>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</si>
  <si>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</si>
  <si>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</si>
  <si>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</si>
  <si>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</si>
  <si>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</si>
  <si>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</si>
  <si>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</si>
  <si>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</si>
  <si>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</si>
  <si>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</si>
  <si>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</si>
  <si>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</si>
  <si>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</si>
  <si>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</si>
  <si>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</si>
  <si>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</si>
  <si>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</si>
  <si>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</si>
  <si>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</si>
  <si>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</si>
  <si>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</si>
  <si>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</si>
  <si>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</si>
  <si>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</si>
  <si>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</si>
  <si>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</si>
  <si>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</si>
  <si>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</si>
  <si>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</si>
  <si>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</si>
  <si>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</si>
  <si>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</si>
  <si>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</si>
  <si>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</si>
  <si>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</si>
  <si>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</si>
  <si>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</si>
  <si>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</si>
  <si>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</si>
  <si>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</si>
  <si>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</si>
  <si>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</si>
  <si>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</si>
  <si>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</si>
  <si>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</si>
  <si>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</si>
  <si>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</si>
  <si>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</si>
  <si>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</si>
  <si>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</si>
  <si>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</si>
  <si>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</si>
  <si>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</si>
  <si>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</si>
  <si>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</si>
  <si>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</si>
  <si>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</si>
  <si>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</si>
  <si>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</si>
  <si>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</si>
  <si>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</si>
  <si>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</si>
  <si>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</si>
  <si>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</si>
  <si>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</si>
  <si>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</si>
  <si>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</si>
  <si>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</si>
  <si>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</si>
  <si>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</si>
  <si>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</si>
  <si>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</si>
  <si>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</si>
  <si>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</si>
  <si>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</si>
  <si>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</si>
  <si>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</si>
  <si>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</si>
  <si>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</si>
  <si>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</si>
  <si>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</si>
  <si>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</si>
  <si>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</si>
  <si>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</si>
  <si>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</si>
  <si>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</si>
  <si>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</si>
  <si>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</si>
  <si>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</si>
  <si>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</si>
  <si>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</si>
  <si>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</si>
  <si>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</si>
  <si>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</si>
  <si>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</si>
  <si>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</si>
  <si>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</si>
  <si>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</si>
  <si>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</si>
  <si>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</si>
  <si>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</si>
  <si>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</si>
  <si>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</si>
  <si>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</si>
  <si>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</si>
  <si>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</si>
  <si>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</si>
  <si>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</si>
  <si>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</si>
  <si>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</si>
  <si>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</si>
  <si>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</si>
  <si>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</si>
  <si>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</si>
  <si>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</si>
  <si>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</si>
  <si>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</si>
  <si>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</si>
  <si>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</si>
  <si>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</si>
  <si>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</si>
  <si>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</si>
  <si>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</si>
  <si>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</si>
  <si>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</si>
  <si>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</si>
  <si>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</si>
  <si>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</si>
  <si>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</si>
  <si>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</si>
  <si>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</si>
  <si>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</si>
  <si>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</si>
  <si>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</si>
  <si>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</si>
  <si>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</si>
  <si>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</si>
  <si>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</si>
  <si>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</si>
  <si>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</si>
  <si>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</si>
  <si>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</si>
  <si>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</si>
  <si>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</si>
  <si>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</si>
  <si>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</si>
  <si>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</si>
  <si>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</si>
  <si>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</si>
  <si>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</si>
  <si>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</si>
  <si>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</si>
  <si>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</si>
  <si>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</si>
  <si>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</si>
  <si>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</si>
  <si>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</si>
  <si>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</si>
  <si>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</si>
  <si>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</si>
  <si>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</si>
  <si>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</si>
  <si>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</si>
  <si>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</si>
  <si>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</si>
  <si>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</si>
  <si>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</si>
  <si>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</si>
  <si>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</si>
  <si>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</si>
  <si>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</si>
  <si>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</si>
  <si>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</si>
  <si>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</si>
  <si>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</si>
  <si>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</si>
  <si>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</si>
  <si>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</si>
  <si>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</si>
  <si>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</si>
  <si>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</si>
  <si>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</si>
  <si>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</si>
  <si>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</si>
  <si>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</si>
  <si>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</si>
  <si>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</si>
  <si>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</si>
  <si>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</si>
  <si>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</si>
  <si>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</si>
  <si>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</si>
  <si>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</si>
  <si>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</si>
  <si>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</si>
  <si>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</si>
  <si>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</si>
  <si>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</si>
  <si>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</si>
  <si>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</si>
  <si>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</si>
  <si>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</si>
  <si>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</si>
  <si>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</si>
  <si>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</si>
  <si>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</si>
  <si>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</si>
  <si>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</si>
  <si>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</si>
  <si>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</si>
  <si>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</si>
  <si>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</si>
  <si>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</si>
  <si>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</si>
  <si>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</si>
  <si>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</si>
  <si>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</si>
  <si>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</si>
  <si>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</si>
  <si>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</si>
  <si>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</si>
  <si>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</si>
  <si>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</si>
  <si>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</si>
  <si>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</si>
  <si>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</si>
  <si>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</si>
  <si>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</si>
  <si>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</si>
  <si>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</si>
  <si>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</si>
  <si>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</si>
  <si>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</si>
  <si>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</si>
  <si>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</si>
  <si>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</si>
  <si>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</si>
  <si>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</si>
  <si>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</si>
  <si>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</si>
  <si>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</si>
  <si>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</si>
  <si>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</si>
  <si>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</si>
  <si>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</si>
  <si>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</si>
  <si>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</si>
  <si>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</si>
  <si>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</si>
  <si>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</si>
  <si>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</si>
  <si>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</si>
  <si>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</si>
  <si>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</si>
  <si>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</si>
  <si>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</si>
  <si>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</si>
  <si>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</si>
  <si>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</si>
  <si>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</si>
  <si>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</si>
  <si>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</si>
  <si>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</si>
  <si>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</si>
  <si>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</si>
  <si>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</si>
  <si>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</si>
  <si>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</si>
  <si>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</si>
  <si>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</si>
  <si>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</si>
  <si>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</si>
  <si>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</si>
  <si>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</si>
  <si>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</si>
  <si>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</si>
  <si>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</si>
  <si>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</si>
  <si>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</si>
  <si>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</si>
  <si>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</si>
  <si>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</si>
  <si>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</si>
  <si>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</si>
  <si>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</si>
  <si>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</si>
  <si>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</si>
  <si>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</si>
  <si>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</si>
  <si>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</si>
  <si>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</si>
  <si>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</si>
  <si>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</si>
  <si>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</si>
  <si>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</si>
  <si>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</si>
  <si>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</si>
  <si>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</si>
  <si>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</si>
  <si>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</si>
  <si>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</si>
  <si>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</si>
  <si>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</si>
  <si>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</si>
  <si>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</si>
  <si>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</si>
  <si>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</si>
  <si>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</si>
  <si>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</si>
  <si>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</si>
  <si>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</si>
  <si>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</si>
  <si>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</si>
  <si>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</si>
  <si>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</si>
  <si>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</si>
  <si>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</si>
  <si>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</si>
  <si>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</si>
  <si>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</si>
  <si>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</si>
  <si>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</si>
  <si>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</si>
  <si>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</si>
  <si>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</si>
  <si>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</si>
  <si>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</si>
  <si>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</si>
  <si>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</si>
  <si>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</si>
  <si>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</si>
  <si>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</si>
  <si>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</si>
  <si>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</si>
  <si>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</si>
  <si>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</si>
  <si>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</si>
  <si>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</si>
  <si>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</si>
  <si>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</si>
  <si>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</si>
  <si>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</si>
  <si>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</si>
  <si>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</si>
  <si>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</si>
  <si>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</si>
  <si>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</si>
  <si>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</si>
  <si>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</si>
  <si>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</si>
  <si>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</si>
  <si>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</si>
  <si>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</si>
  <si>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</si>
  <si>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</si>
  <si>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</si>
  <si>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</si>
  <si>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</si>
  <si>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</si>
  <si>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</si>
  <si>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</si>
  <si>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</si>
  <si>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</si>
  <si>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</si>
  <si>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</si>
  <si>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</si>
  <si>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</si>
  <si>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</si>
  <si>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</si>
  <si>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</si>
  <si>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</si>
  <si>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</si>
  <si>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</si>
  <si>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</si>
  <si>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</si>
  <si>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</si>
  <si>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</si>
  <si>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</si>
  <si>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</si>
  <si>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</si>
  <si>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</si>
  <si>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</si>
  <si>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</si>
  <si>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</si>
  <si>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</si>
  <si>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</si>
  <si>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</si>
  <si>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</si>
  <si>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</si>
  <si>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</si>
  <si>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</si>
  <si>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</si>
  <si>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</si>
  <si>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</si>
  <si>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</si>
  <si>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</si>
  <si>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</si>
  <si>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</si>
  <si>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</si>
  <si>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</si>
  <si>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</si>
  <si>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</si>
  <si>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</si>
  <si>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</si>
  <si>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</si>
  <si>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</si>
  <si>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</si>
  <si>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</si>
  <si>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</si>
  <si>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</si>
  <si>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</si>
  <si>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</si>
  <si>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</si>
  <si>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</si>
  <si>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</si>
  <si>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</si>
  <si>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</si>
  <si>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</si>
  <si>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</si>
  <si>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</si>
  <si>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</si>
  <si>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</si>
  <si>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</si>
  <si>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</si>
  <si>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</si>
  <si>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</si>
  <si>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</si>
  <si>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</si>
  <si>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</si>
  <si>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</si>
  <si>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</si>
  <si>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</si>
  <si>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</si>
  <si>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</si>
  <si>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</si>
  <si>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</si>
  <si>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</si>
  <si>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</si>
  <si>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</si>
  <si>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</si>
  <si>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</si>
  <si>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</si>
  <si>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</si>
  <si>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</si>
  <si>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</si>
  <si>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</si>
  <si>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</si>
  <si>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</si>
  <si>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</si>
  <si>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</si>
  <si>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</si>
  <si>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</si>
  <si>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</si>
  <si>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</si>
  <si>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</si>
  <si>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</si>
  <si>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</si>
  <si>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</si>
  <si>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</si>
  <si>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</si>
  <si>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</si>
  <si>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</si>
  <si>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</si>
  <si>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</si>
  <si>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</si>
  <si>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</si>
  <si>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</si>
  <si>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</si>
  <si>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</si>
  <si>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</si>
  <si>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</si>
  <si>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</si>
  <si>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</si>
  <si>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</si>
  <si>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</si>
  <si>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</si>
  <si>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</si>
  <si>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</si>
  <si>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</si>
  <si>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</si>
  <si>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</si>
  <si>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</si>
  <si>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</si>
  <si>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</si>
  <si>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</si>
  <si>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</si>
  <si>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</si>
  <si>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</si>
  <si>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</si>
  <si>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</si>
  <si>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</si>
  <si>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</si>
  <si>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</si>
  <si>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</si>
  <si>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</si>
  <si>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</si>
  <si>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</si>
  <si>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</si>
  <si>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</si>
  <si>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</si>
  <si>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</si>
  <si>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</si>
  <si>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</si>
  <si>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</si>
  <si>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</si>
  <si>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</si>
  <si>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</si>
  <si>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</si>
  <si>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</si>
  <si>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</si>
  <si>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</si>
  <si>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</si>
  <si>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</si>
  <si>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</si>
  <si>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</si>
  <si>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</si>
  <si>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</si>
  <si>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</si>
  <si>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</si>
  <si>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</si>
  <si>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</si>
  <si>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</si>
  <si>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</si>
  <si>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</si>
  <si>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</si>
  <si>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</si>
  <si>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</si>
  <si>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</si>
  <si>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</si>
  <si>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</si>
  <si>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</si>
  <si>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</si>
  <si>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</si>
  <si>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</si>
  <si>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</si>
  <si>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</si>
  <si>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</si>
  <si>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</si>
  <si>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</si>
  <si>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</si>
  <si>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</si>
  <si>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</si>
  <si>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</si>
  <si>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</si>
  <si>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</si>
  <si>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</si>
  <si>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</si>
  <si>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</si>
  <si>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</si>
  <si>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</si>
  <si>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</si>
  <si>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</si>
  <si>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</si>
  <si>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</si>
  <si>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</si>
  <si>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</si>
  <si>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</si>
  <si>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</si>
  <si>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</si>
  <si>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</si>
  <si>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</si>
  <si>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</si>
  <si>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</si>
  <si>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</si>
  <si>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</si>
  <si>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</si>
  <si>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</si>
  <si>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</si>
  <si>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</si>
  <si>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</si>
  <si>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</si>
  <si>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</si>
  <si>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</si>
  <si>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</si>
  <si>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</si>
  <si>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</si>
  <si>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</si>
  <si>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</si>
  <si>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</si>
  <si>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</si>
  <si>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</si>
  <si>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</si>
  <si>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</si>
  <si>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</si>
  <si>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</si>
  <si>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</si>
  <si>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</si>
  <si>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</si>
  <si>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</si>
  <si>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</si>
  <si>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</si>
  <si>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</si>
  <si>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</si>
  <si>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</si>
  <si>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</si>
  <si>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</si>
  <si>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</si>
  <si>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</si>
  <si>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</si>
  <si>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</si>
  <si>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</si>
  <si>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</si>
  <si>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</si>
  <si>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</si>
  <si>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</si>
  <si>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</si>
  <si>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</si>
  <si>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</si>
  <si>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</si>
  <si>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</si>
  <si>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</si>
  <si>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</si>
  <si>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</si>
  <si>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</si>
  <si>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</si>
  <si>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</si>
  <si>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</si>
  <si>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</si>
  <si>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</si>
  <si>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</si>
  <si>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</si>
  <si>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</si>
  <si>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</si>
  <si>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</si>
  <si>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</si>
  <si>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</si>
  <si>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</si>
  <si>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</si>
  <si>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</si>
  <si>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</si>
  <si>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</si>
  <si>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</si>
  <si>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</si>
  <si>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</si>
  <si>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</si>
  <si>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</si>
  <si>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</si>
  <si>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</si>
  <si>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</si>
  <si>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</si>
  <si>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</si>
  <si>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</si>
  <si>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</si>
  <si>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</si>
  <si>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</si>
  <si>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</si>
  <si>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</si>
  <si>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</si>
  <si>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</si>
  <si>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</si>
  <si>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</si>
  <si>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</si>
  <si>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</si>
  <si>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</si>
  <si>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</si>
  <si>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</si>
  <si>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</si>
  <si>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</si>
  <si>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</si>
  <si>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</si>
  <si>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</si>
  <si>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</si>
  <si>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</si>
  <si>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</si>
  <si>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</si>
  <si>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</si>
  <si>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</si>
  <si>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</si>
  <si>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</si>
  <si>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</si>
  <si>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</si>
  <si>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</si>
  <si>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</si>
  <si>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</si>
  <si>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</si>
  <si>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</si>
  <si>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</si>
  <si>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</si>
  <si>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</si>
  <si>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</si>
  <si>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</si>
  <si>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</si>
  <si>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</si>
  <si>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</si>
  <si>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</si>
  <si>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</si>
  <si>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</si>
  <si>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</si>
  <si>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</si>
  <si>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</si>
  <si>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</si>
  <si>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</si>
  <si>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</si>
  <si>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</si>
  <si>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</si>
  <si>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</si>
  <si>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</si>
  <si>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</si>
  <si>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</si>
  <si>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</si>
  <si>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</si>
  <si>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</si>
  <si>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</si>
  <si>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</si>
  <si>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</si>
  <si>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</si>
  <si>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</si>
  <si>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</si>
  <si>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</si>
  <si>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</si>
  <si>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</si>
  <si>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</si>
  <si>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</si>
  <si>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</si>
  <si>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</si>
  <si>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</si>
  <si>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</si>
  <si>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</si>
  <si>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</si>
  <si>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</si>
  <si>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</si>
  <si>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</si>
  <si>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</si>
  <si>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</si>
  <si>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</si>
  <si>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</si>
  <si>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</si>
  <si>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</si>
  <si>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</si>
  <si>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</si>
  <si>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</si>
  <si>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</si>
  <si>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</si>
  <si>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</si>
  <si>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</si>
  <si>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</si>
  <si>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</si>
  <si>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</si>
  <si>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</si>
  <si>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</si>
  <si>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</si>
  <si>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</si>
  <si>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</si>
  <si>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</si>
  <si>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</si>
  <si>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</si>
  <si>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</si>
  <si>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</si>
  <si>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</si>
  <si>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</si>
  <si>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</si>
  <si>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</si>
  <si>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</si>
  <si>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</si>
  <si>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</si>
  <si>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</si>
  <si>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</si>
  <si>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</si>
  <si>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</si>
  <si>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</si>
  <si>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</si>
  <si>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</si>
  <si>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</si>
  <si>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</si>
  <si>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</si>
  <si>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</si>
  <si>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</si>
  <si>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</si>
  <si>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</si>
  <si>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</si>
  <si>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</si>
  <si>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</si>
  <si>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</si>
  <si>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</si>
  <si>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</si>
  <si>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</si>
  <si>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</si>
  <si>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</si>
  <si>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</si>
  <si>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</si>
  <si>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</si>
  <si>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</si>
  <si>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</si>
  <si>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</si>
  <si>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</si>
  <si>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</si>
  <si>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</si>
  <si>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</si>
  <si>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</si>
  <si>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</si>
  <si>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</si>
  <si>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</si>
  <si>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</si>
  <si>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</si>
  <si>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</si>
  <si>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</si>
  <si>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</si>
  <si>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</si>
  <si>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</si>
  <si>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</si>
  <si>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</si>
  <si>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</si>
  <si>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</si>
  <si>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</si>
  <si>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</si>
  <si>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</si>
  <si>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</si>
  <si>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</si>
  <si>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</si>
  <si>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</si>
  <si>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</si>
  <si>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</si>
  <si>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</si>
  <si>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</si>
  <si>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</si>
  <si>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</si>
  <si>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</si>
  <si>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</si>
  <si>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</si>
  <si>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</si>
  <si>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</si>
  <si>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</si>
  <si>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</si>
  <si>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</si>
  <si>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</si>
  <si>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</si>
  <si>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</si>
  <si>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</si>
  <si>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</si>
  <si>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</si>
  <si>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</si>
  <si>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</si>
  <si>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</si>
  <si>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</si>
  <si>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</si>
  <si>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</si>
  <si>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</si>
  <si>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</si>
  <si>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</si>
  <si>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</si>
  <si>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</si>
  <si>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</si>
  <si>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</si>
  <si>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</si>
  <si>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</si>
  <si>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</si>
  <si>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</si>
  <si>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</si>
  <si>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</si>
  <si>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</si>
  <si>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</si>
  <si>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</si>
  <si>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</si>
  <si>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</si>
  <si>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</si>
  <si>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</si>
  <si>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</si>
  <si>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</si>
  <si>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</si>
  <si>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</si>
  <si>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</si>
  <si>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</si>
  <si>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</si>
  <si>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</si>
  <si>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</si>
  <si>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</si>
  <si>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</si>
  <si>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</si>
  <si>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</si>
  <si>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</si>
  <si>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</si>
  <si>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</si>
  <si>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</si>
  <si>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</si>
  <si>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</si>
  <si>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</si>
  <si>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</si>
  <si>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</si>
  <si>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</si>
  <si>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</si>
  <si>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</si>
  <si>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</si>
  <si>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</si>
  <si>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</si>
  <si>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</si>
  <si>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</si>
  <si>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</si>
  <si>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</si>
  <si>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</si>
  <si>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</si>
  <si>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</si>
  <si>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</si>
  <si>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</si>
  <si>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</si>
  <si>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</si>
  <si>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</si>
  <si>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</si>
  <si>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</si>
  <si>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</si>
  <si>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</si>
  <si>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</si>
  <si>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</si>
  <si>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</si>
  <si>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</si>
  <si>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</si>
  <si>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</si>
  <si>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</si>
  <si>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</si>
  <si>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</si>
  <si>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</si>
  <si>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</si>
  <si>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</si>
  <si>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</si>
  <si>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</si>
  <si>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</si>
  <si>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</si>
  <si>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</si>
  <si>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</si>
  <si>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</si>
  <si>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</si>
  <si>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</si>
  <si>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</si>
  <si>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</si>
  <si>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</si>
  <si>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</si>
  <si>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</si>
  <si>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</si>
  <si>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</si>
  <si>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</si>
  <si>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</si>
  <si>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</si>
  <si>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</si>
  <si>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</si>
  <si>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</si>
  <si>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</si>
  <si>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</si>
  <si>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</si>
  <si>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</si>
  <si>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</si>
  <si>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</si>
  <si>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</si>
  <si>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</si>
  <si>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</si>
  <si>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</si>
  <si>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</si>
  <si>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</si>
  <si>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</si>
  <si>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</si>
  <si>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</si>
  <si>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</si>
  <si>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</si>
  <si>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</si>
  <si>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</si>
  <si>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</si>
  <si>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</si>
  <si>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</si>
  <si>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</si>
  <si>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</si>
  <si>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</si>
  <si>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</si>
  <si>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</si>
  <si>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</si>
  <si>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</si>
  <si>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</si>
  <si>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</si>
  <si>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</si>
  <si>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</si>
  <si>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</si>
  <si>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</si>
  <si>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</si>
  <si>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</si>
  <si>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</si>
  <si>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</si>
  <si>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</si>
  <si>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</si>
  <si>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</si>
  <si>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</si>
  <si>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</si>
  <si>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</si>
  <si>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</si>
  <si>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</si>
  <si>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</si>
  <si>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</si>
  <si>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</si>
  <si>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</si>
  <si>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</si>
  <si>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</si>
  <si>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</si>
  <si>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</si>
  <si>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</si>
  <si>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</si>
  <si>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</si>
  <si>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</si>
  <si>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</si>
  <si>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</si>
  <si>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</si>
  <si>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</si>
  <si>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</si>
  <si>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</si>
  <si>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</si>
  <si>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</si>
  <si>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</si>
  <si>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</si>
  <si>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</si>
  <si>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</si>
  <si>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</si>
  <si>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</si>
  <si>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</si>
  <si>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</si>
  <si>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</si>
  <si>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</si>
  <si>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</si>
  <si>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</si>
  <si>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</si>
  <si>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</si>
  <si>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</si>
  <si>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</si>
  <si>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</si>
  <si>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</si>
  <si>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</si>
  <si>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</si>
  <si>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</si>
  <si>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</si>
  <si>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</si>
  <si>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</si>
  <si>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</si>
  <si>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</si>
  <si>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</si>
  <si>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</si>
  <si>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</si>
  <si>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</si>
  <si>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</si>
  <si>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</si>
  <si>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</si>
  <si>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</si>
  <si>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</si>
  <si>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</si>
  <si>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</si>
  <si>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</si>
  <si>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</si>
  <si>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</si>
  <si>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</si>
  <si>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</si>
  <si>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</si>
  <si>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</si>
  <si>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</si>
  <si>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</si>
  <si>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</si>
  <si>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</si>
  <si>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</si>
  <si>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</si>
  <si>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</si>
  <si>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</si>
  <si>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</si>
  <si>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</si>
  <si>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</si>
  <si>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</si>
  <si>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</si>
  <si>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</si>
  <si>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</si>
  <si>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</si>
  <si>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</si>
  <si>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</si>
  <si>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</si>
  <si>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</si>
  <si>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</si>
  <si>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</si>
  <si>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</si>
  <si>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</si>
  <si>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</si>
  <si>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</si>
  <si>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</si>
  <si>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</si>
  <si>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</si>
  <si>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</si>
  <si>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</si>
  <si>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</si>
  <si>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</si>
  <si>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</si>
  <si>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</si>
  <si>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</si>
  <si>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</si>
  <si>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</si>
  <si>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</si>
  <si>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</si>
  <si>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</si>
  <si>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</si>
  <si>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</si>
  <si>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</si>
  <si>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</si>
  <si>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</si>
  <si>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</si>
  <si>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</si>
  <si>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</si>
  <si>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</si>
  <si>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</si>
  <si>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</si>
  <si>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</si>
  <si>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</si>
  <si>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</si>
  <si>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</si>
  <si>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</si>
  <si>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</si>
  <si>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</si>
  <si>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</si>
  <si>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</si>
  <si>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</si>
  <si>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</si>
  <si>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</si>
  <si>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</si>
  <si>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</si>
  <si>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</si>
  <si>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</si>
  <si>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</si>
  <si>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</si>
  <si>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</si>
  <si>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</si>
  <si>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</si>
  <si>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</si>
  <si>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</si>
  <si>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</si>
  <si>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</si>
  <si>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</si>
  <si>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</si>
  <si>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</si>
  <si>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</si>
  <si>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</si>
  <si>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</si>
  <si>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</si>
  <si>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</si>
  <si>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</si>
  <si>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</si>
  <si>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</si>
  <si>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</si>
  <si>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</si>
  <si>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</si>
  <si>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</si>
  <si>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</si>
  <si>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</si>
  <si>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</si>
  <si>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</si>
  <si>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</si>
  <si>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</si>
  <si>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</si>
  <si>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</si>
  <si>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</si>
  <si>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</si>
  <si>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</si>
  <si>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</si>
  <si>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</si>
  <si>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</si>
  <si>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</si>
  <si>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</si>
  <si>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</si>
  <si>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</si>
  <si>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</si>
  <si>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</si>
  <si>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</si>
  <si>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</si>
  <si>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</si>
  <si>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</si>
  <si>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</si>
  <si>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</si>
  <si>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</si>
  <si>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</si>
  <si>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</si>
  <si>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</si>
  <si>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</si>
  <si>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</si>
  <si>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</si>
  <si>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</si>
  <si>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</si>
  <si>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</si>
  <si>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</si>
  <si>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</si>
  <si>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</si>
  <si>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</si>
  <si>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</si>
  <si>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</si>
  <si>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</si>
  <si>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</si>
  <si>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</si>
  <si>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</si>
  <si>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</si>
  <si>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</si>
  <si>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</si>
  <si>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</si>
  <si>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</si>
  <si>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</si>
  <si>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</si>
  <si>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</si>
  <si>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</si>
  <si>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</si>
  <si>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</si>
  <si>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</si>
  <si>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</si>
  <si>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</si>
  <si>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</si>
  <si>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</si>
  <si>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</si>
  <si>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</si>
  <si>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</si>
  <si>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</si>
  <si>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</si>
  <si>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</si>
  <si>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</si>
  <si>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</si>
  <si>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</si>
  <si>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</si>
  <si>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</si>
  <si>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</si>
  <si>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</si>
  <si>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</si>
  <si>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</si>
  <si>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</si>
  <si>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</si>
  <si>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</si>
  <si>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</si>
  <si>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</si>
  <si>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</si>
  <si>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</si>
  <si>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</si>
  <si>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</si>
  <si>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</si>
  <si>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</si>
  <si>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</si>
  <si>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</si>
  <si>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</si>
  <si>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</si>
  <si>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</si>
  <si>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</si>
  <si>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</si>
  <si>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</si>
  <si>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</si>
  <si>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</si>
  <si>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</si>
  <si>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</si>
  <si>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</si>
  <si>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</si>
  <si>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</si>
  <si>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</si>
  <si>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</si>
  <si>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</si>
  <si>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</si>
  <si>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</si>
  <si>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</si>
  <si>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</si>
  <si>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</si>
  <si>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</si>
  <si>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</si>
  <si>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</si>
  <si>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</si>
  <si>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</si>
  <si>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</si>
  <si>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</si>
  <si>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</si>
  <si>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</si>
  <si>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</si>
  <si>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</si>
  <si>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</si>
  <si>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</si>
  <si>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</si>
  <si>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</si>
  <si>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</si>
  <si>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</si>
  <si>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</si>
  <si>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</si>
  <si>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</si>
  <si>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</si>
  <si>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</si>
  <si>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</si>
  <si>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</si>
  <si>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</si>
  <si>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</si>
  <si>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</si>
  <si>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</si>
  <si>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</si>
  <si>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</si>
  <si>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</si>
  <si>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</si>
  <si>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</si>
  <si>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</si>
  <si>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</si>
  <si>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</si>
  <si>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</si>
  <si>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</si>
  <si>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</si>
  <si>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</si>
  <si>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</si>
  <si>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</si>
  <si>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</si>
  <si>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</si>
  <si>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</si>
  <si>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</si>
  <si>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</si>
  <si>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</si>
  <si>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</si>
  <si>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</si>
  <si>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</si>
  <si>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</si>
  <si>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</si>
  <si>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</si>
  <si>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</si>
  <si>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</si>
  <si>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</si>
  <si>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</si>
  <si>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</si>
  <si>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</si>
  <si>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</si>
  <si>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</si>
  <si>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</si>
  <si>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</si>
  <si>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</si>
  <si>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</si>
  <si>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</si>
  <si>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</si>
  <si>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</si>
  <si>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</si>
  <si>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</si>
  <si>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</si>
  <si>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</si>
  <si>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</si>
  <si>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</si>
  <si>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</si>
  <si>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</si>
  <si>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</si>
  <si>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</si>
  <si>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</si>
  <si>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</si>
  <si>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</si>
  <si>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</si>
  <si>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</si>
  <si>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</si>
  <si>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</si>
  <si>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</si>
  <si>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</si>
  <si>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</si>
  <si>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</si>
  <si>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</si>
  <si>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</si>
  <si>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</si>
  <si>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</si>
  <si>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</si>
  <si>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</si>
  <si>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</si>
  <si>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</si>
  <si>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</si>
  <si>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</si>
  <si>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</si>
  <si>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</si>
  <si>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</si>
  <si>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</si>
  <si>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</si>
  <si>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</si>
  <si>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</si>
  <si>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</si>
  <si>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</si>
  <si>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</si>
  <si>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</si>
  <si>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</si>
  <si>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</si>
  <si>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</si>
  <si>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</si>
  <si>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</si>
  <si>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</si>
  <si>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</si>
  <si>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</si>
  <si>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</si>
  <si>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</si>
  <si>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</si>
  <si>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</si>
  <si>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</si>
  <si>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</si>
  <si>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</si>
  <si>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</si>
  <si>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</si>
  <si>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</si>
  <si>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</si>
  <si>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</si>
  <si>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</si>
  <si>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</si>
  <si>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</si>
  <si>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</si>
  <si>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</si>
  <si>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</si>
  <si>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</si>
  <si>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</si>
  <si>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</si>
  <si>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</si>
  <si>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</si>
  <si>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</si>
  <si>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</si>
  <si>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</si>
  <si>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</si>
  <si>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</si>
  <si>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</si>
  <si>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</si>
  <si>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</si>
  <si>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</si>
  <si>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</si>
  <si>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</si>
  <si>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</si>
  <si>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</si>
  <si>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</si>
  <si>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</si>
  <si>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</si>
  <si>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</si>
  <si>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</si>
  <si>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</si>
  <si>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</si>
  <si>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</si>
  <si>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</si>
  <si>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</si>
  <si>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</si>
  <si>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</si>
  <si>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</si>
  <si>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</si>
  <si>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</si>
  <si>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</si>
  <si>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</si>
  <si>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</si>
  <si>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</si>
  <si>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</si>
  <si>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</si>
  <si>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</si>
  <si>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</si>
  <si>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</si>
  <si>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</si>
  <si>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</si>
  <si>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</si>
  <si>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</si>
  <si>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</si>
  <si>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</si>
  <si>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</si>
  <si>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</si>
  <si>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</si>
  <si>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</si>
  <si>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</si>
  <si>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</si>
  <si>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</si>
  <si>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</si>
  <si>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</si>
  <si>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</si>
  <si>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</si>
  <si>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</si>
  <si>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</si>
  <si>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</si>
  <si>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</si>
  <si>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</si>
  <si>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</si>
  <si>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</si>
  <si>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</si>
  <si>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</si>
  <si>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</si>
  <si>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</si>
  <si>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</si>
  <si>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</si>
  <si>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</si>
  <si>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</si>
  <si>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</si>
  <si>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</si>
  <si>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</si>
  <si>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</si>
  <si>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</si>
  <si>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</si>
  <si>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</si>
  <si>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</si>
  <si>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</si>
  <si>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</si>
  <si>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</si>
  <si>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</si>
  <si>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</si>
  <si>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</si>
  <si>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</si>
  <si>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</si>
  <si>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</si>
  <si>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</si>
  <si>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</si>
  <si>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</si>
  <si>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</si>
  <si>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</si>
  <si>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</si>
  <si>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</si>
  <si>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</si>
  <si>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</si>
  <si>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</si>
  <si>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</si>
  <si>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</si>
  <si>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</si>
  <si>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</si>
  <si>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</si>
  <si>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</si>
  <si>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</si>
  <si>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</si>
  <si>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</si>
  <si>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</si>
  <si>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</si>
  <si>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</si>
  <si>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</si>
  <si>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</si>
  <si>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</si>
  <si>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</si>
  <si>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</si>
  <si>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</si>
  <si>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</si>
  <si>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</si>
  <si>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</si>
  <si>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</si>
  <si>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</si>
  <si>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</si>
  <si>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</si>
  <si>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</si>
  <si>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</si>
  <si>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</si>
  <si>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</si>
  <si>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</si>
  <si>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</si>
  <si>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</si>
  <si>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</si>
  <si>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</si>
  <si>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</si>
  <si>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</si>
  <si>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</si>
  <si>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</si>
  <si>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</si>
  <si>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</si>
  <si>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</si>
  <si>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</si>
  <si>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</si>
  <si>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</si>
  <si>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</si>
  <si>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</si>
  <si>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</si>
  <si>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</si>
  <si>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</si>
  <si>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</si>
  <si>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</si>
  <si>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</si>
  <si>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</si>
  <si>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</si>
  <si>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</si>
  <si>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</si>
  <si>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</si>
  <si>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</si>
  <si>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</si>
  <si>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</si>
  <si>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</si>
  <si>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</si>
  <si>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</si>
  <si>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</si>
  <si>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</si>
  <si>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</si>
  <si>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</si>
  <si>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</si>
  <si>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</si>
  <si>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</si>
  <si>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</si>
  <si>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</si>
  <si>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</si>
  <si>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</si>
  <si>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</si>
  <si>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</si>
  <si>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</si>
  <si>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</si>
  <si>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</si>
  <si>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</si>
  <si>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</si>
  <si>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</si>
  <si>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</si>
  <si>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</si>
  <si>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</si>
  <si>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</si>
  <si>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</si>
  <si>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</si>
  <si>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</si>
  <si>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</si>
  <si>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</si>
  <si>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</si>
  <si>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</si>
  <si>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</si>
  <si>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</si>
  <si>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</si>
  <si>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</si>
  <si>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</si>
  <si>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</si>
  <si>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</si>
  <si>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</si>
  <si>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</si>
  <si>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</si>
  <si>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</si>
  <si>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</si>
  <si>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</si>
  <si>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</si>
  <si>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</si>
  <si>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</si>
  <si>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</si>
  <si>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</si>
  <si>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</si>
  <si>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</si>
  <si>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</si>
  <si>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</si>
  <si>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</si>
  <si>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</si>
  <si>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</si>
  <si>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</si>
  <si>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</si>
  <si>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</si>
  <si>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</si>
  <si>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</si>
  <si>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</si>
  <si>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</si>
  <si>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</si>
  <si>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</si>
  <si>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</si>
  <si>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</si>
  <si>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</si>
  <si>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</si>
  <si>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</si>
  <si>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</si>
  <si>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</si>
  <si>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</si>
  <si>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</si>
  <si>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</si>
  <si>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</si>
  <si>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</si>
  <si>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</si>
  <si>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</si>
  <si>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</si>
  <si>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</si>
  <si>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</si>
  <si>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</si>
  <si>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</si>
  <si>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</si>
  <si>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</si>
  <si>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</si>
  <si>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</si>
  <si>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</si>
  <si>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</si>
  <si>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</si>
  <si>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</si>
  <si>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</si>
  <si>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</si>
  <si>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</si>
  <si>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</si>
  <si>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</si>
  <si>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</si>
  <si>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</si>
  <si>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</si>
  <si>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</si>
  <si>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</si>
  <si>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</si>
  <si>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</si>
  <si>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</si>
  <si>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</si>
  <si>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</si>
  <si>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</si>
  <si>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</si>
  <si>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</si>
  <si>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</si>
  <si>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</si>
  <si>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</si>
  <si>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</si>
  <si>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</si>
  <si>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</si>
  <si>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</si>
  <si>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</si>
  <si>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</si>
  <si>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</si>
  <si>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</si>
  <si>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</si>
  <si>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</si>
  <si>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</si>
  <si>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</si>
  <si>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</si>
  <si>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</si>
  <si>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</si>
  <si>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</si>
  <si>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</si>
  <si>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</si>
  <si>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</si>
  <si>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</si>
  <si>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</si>
  <si>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</si>
  <si>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</si>
  <si>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</si>
  <si>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</si>
  <si>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</si>
  <si>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</si>
  <si>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</si>
  <si>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</si>
  <si>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</si>
  <si>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</si>
  <si>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</si>
  <si>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</si>
  <si>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</si>
  <si>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</si>
  <si>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</si>
  <si>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</si>
  <si>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</si>
  <si>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</si>
  <si>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</si>
  <si>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</si>
  <si>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</si>
  <si>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</si>
  <si>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</si>
  <si>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</si>
  <si>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</si>
  <si>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</si>
  <si>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</si>
  <si>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</si>
  <si>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</si>
  <si>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</si>
  <si>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</si>
  <si>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</si>
  <si>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</si>
  <si>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</si>
  <si>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</si>
  <si>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</si>
  <si>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</si>
  <si>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</si>
  <si>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</si>
  <si>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</si>
  <si>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</si>
  <si>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</si>
  <si>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</si>
  <si>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</si>
  <si>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</si>
  <si>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</si>
  <si>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</si>
  <si>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</si>
  <si>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</si>
  <si>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</si>
  <si>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</si>
  <si>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</si>
  <si>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</si>
  <si>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</si>
  <si>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</si>
  <si>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</si>
  <si>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</si>
  <si>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</si>
  <si>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</si>
  <si>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</si>
  <si>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</si>
  <si>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</si>
  <si>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</si>
  <si>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</si>
  <si>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</si>
  <si>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</si>
  <si>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</si>
  <si>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</si>
  <si>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</si>
  <si>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</si>
  <si>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</si>
  <si>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</si>
  <si>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</si>
  <si>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</si>
  <si>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</si>
  <si>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</si>
  <si>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</si>
  <si>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</si>
  <si>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</si>
  <si>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</si>
  <si>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</si>
  <si>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</si>
  <si>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</si>
  <si>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</si>
  <si>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</si>
  <si>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</si>
  <si>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</si>
  <si>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</si>
  <si>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</si>
  <si>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</si>
  <si>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</si>
  <si>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</si>
  <si>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</si>
  <si>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</si>
  <si>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</si>
  <si>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</si>
  <si>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</si>
  <si>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</si>
  <si>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</si>
  <si>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</si>
  <si>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</si>
  <si>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</si>
  <si>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</si>
  <si>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</si>
  <si>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</si>
  <si>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</si>
  <si>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</si>
  <si>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</si>
  <si>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</si>
  <si>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</si>
  <si>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</si>
  <si>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</si>
  <si>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</si>
  <si>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</si>
  <si>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</si>
  <si>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</si>
  <si>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</si>
  <si>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</si>
  <si>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</si>
  <si>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</si>
  <si>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</si>
  <si>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</si>
  <si>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</si>
  <si>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</si>
  <si>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</si>
  <si>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</si>
  <si>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</si>
  <si>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</si>
  <si>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</si>
  <si>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</si>
  <si>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</si>
  <si>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</si>
  <si>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</si>
  <si>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</si>
  <si>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</si>
  <si>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</si>
  <si>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</si>
  <si>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</si>
  <si>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</si>
  <si>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</si>
  <si>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</si>
  <si>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</si>
  <si>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</si>
  <si>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</si>
  <si>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</si>
  <si>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</si>
  <si>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</si>
  <si>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</si>
  <si>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</si>
  <si>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</si>
  <si>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</si>
  <si>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</si>
  <si>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</si>
  <si>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</si>
  <si>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</si>
  <si>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</si>
  <si>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</si>
  <si>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</si>
  <si>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</si>
  <si>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</si>
  <si>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</si>
  <si>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</si>
  <si>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</si>
  <si>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</si>
  <si>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</si>
  <si>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</si>
  <si>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</si>
  <si>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</si>
  <si>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</si>
  <si>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</si>
  <si>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</si>
  <si>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</si>
  <si>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</si>
  <si>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</si>
  <si>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</si>
  <si>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</si>
  <si>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</si>
  <si>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</si>
  <si>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</si>
  <si>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</si>
  <si>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</si>
  <si>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</si>
  <si>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</si>
  <si>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</si>
  <si>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</si>
  <si>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</si>
  <si>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</si>
  <si>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</si>
  <si>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</si>
  <si>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</si>
  <si>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</si>
  <si>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</si>
  <si>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</si>
  <si>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</si>
  <si>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</si>
  <si>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</si>
  <si>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</si>
  <si>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</si>
  <si>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</si>
  <si>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</si>
  <si>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</si>
  <si>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</si>
  <si>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</si>
  <si>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</si>
  <si>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</si>
  <si>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</si>
  <si>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</si>
  <si>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</si>
  <si>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</si>
  <si>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</si>
  <si>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</si>
  <si>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</si>
  <si>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</si>
  <si>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</si>
  <si>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</si>
  <si>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</si>
  <si>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</si>
  <si>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</si>
  <si>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</si>
  <si>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</si>
  <si>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</si>
  <si>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</si>
  <si>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</si>
  <si>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</si>
  <si>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</si>
  <si>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</si>
  <si>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</si>
  <si>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</si>
  <si>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</si>
  <si>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</si>
  <si>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</si>
  <si>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</si>
  <si>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</si>
  <si>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</si>
  <si>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</si>
  <si>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</si>
  <si>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</si>
  <si>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</si>
  <si>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</si>
  <si>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</si>
  <si>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</si>
  <si>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</si>
  <si>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</si>
  <si>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</si>
  <si>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</si>
  <si>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</si>
  <si>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</si>
  <si>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</si>
  <si>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</si>
  <si>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</si>
  <si>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</si>
  <si>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</si>
  <si>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</si>
  <si>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</si>
  <si>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</si>
  <si>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</si>
  <si>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</si>
  <si>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</si>
  <si>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</si>
  <si>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</si>
  <si>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</si>
  <si>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</si>
  <si>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</si>
  <si>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</si>
  <si>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</si>
  <si>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</si>
  <si>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</si>
  <si>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</si>
  <si>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</si>
  <si>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</si>
  <si>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</si>
  <si>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</si>
  <si>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</si>
  <si>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</si>
  <si>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</si>
  <si>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</si>
  <si>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</si>
  <si>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</si>
  <si>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</si>
  <si>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</si>
  <si>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</si>
  <si>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</si>
  <si>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</si>
  <si>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</si>
  <si>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</si>
  <si>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</si>
  <si>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</si>
  <si>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</si>
  <si>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</si>
  <si>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</si>
  <si>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</si>
  <si>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</si>
  <si>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</si>
  <si>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</si>
  <si>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</si>
  <si>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</si>
  <si>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</si>
  <si>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</si>
  <si>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</si>
  <si>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</si>
  <si>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</si>
  <si>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</si>
  <si>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</si>
  <si>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</si>
  <si>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</si>
  <si>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</si>
  <si>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</si>
  <si>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</si>
  <si>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</si>
  <si>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</si>
  <si>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</si>
  <si>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</si>
  <si>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</si>
  <si>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</si>
  <si>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</si>
  <si>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</si>
  <si>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</si>
  <si>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</si>
  <si>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</si>
  <si>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</si>
  <si>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</si>
  <si>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</si>
  <si>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</si>
  <si>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</si>
  <si>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</si>
  <si>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</si>
  <si>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</si>
  <si>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</si>
  <si>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</si>
  <si>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</si>
  <si>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</si>
  <si>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</si>
  <si>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</si>
  <si>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</si>
  <si>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</si>
  <si>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</si>
  <si>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</si>
  <si>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</si>
  <si>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</si>
  <si>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</si>
  <si>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</si>
  <si>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</si>
  <si>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</si>
  <si>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</si>
  <si>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</si>
  <si>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</si>
  <si>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</si>
  <si>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</si>
  <si>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</si>
  <si>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</si>
  <si>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</si>
  <si>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</si>
  <si>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</si>
  <si>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</si>
  <si>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</si>
  <si>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</si>
  <si>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</si>
  <si>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</si>
  <si>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</si>
  <si>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</si>
  <si>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</si>
  <si>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</si>
  <si>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</si>
  <si>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</si>
  <si>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</si>
  <si>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</si>
  <si>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</si>
  <si>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</si>
  <si>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</si>
  <si>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</si>
  <si>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</si>
  <si>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</si>
  <si>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</si>
  <si>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</si>
  <si>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</si>
  <si>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</si>
  <si>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</si>
  <si>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</si>
  <si>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</si>
  <si>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</si>
  <si>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</si>
  <si>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</si>
  <si>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</si>
  <si>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</si>
  <si>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</si>
  <si>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</si>
  <si>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</si>
  <si>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</si>
  <si>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</si>
  <si>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</si>
  <si>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</si>
  <si>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</si>
  <si>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</si>
  <si>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</si>
  <si>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</si>
  <si>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</si>
  <si>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</si>
  <si>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</si>
  <si>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</si>
  <si>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</si>
  <si>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</si>
  <si>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</si>
  <si>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</si>
  <si>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</si>
  <si>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</si>
  <si>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</si>
  <si>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</si>
  <si>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</si>
  <si>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</si>
  <si>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</si>
  <si>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</si>
  <si>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</si>
  <si>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</si>
  <si>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</si>
  <si>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</si>
  <si>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</si>
  <si>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</si>
  <si>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</si>
  <si>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</si>
  <si>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</si>
  <si>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</si>
  <si>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</si>
  <si>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</si>
  <si>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</si>
  <si>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</si>
  <si>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</si>
  <si>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</si>
  <si>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</si>
  <si>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</si>
  <si>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</si>
  <si>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</si>
  <si>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</si>
  <si>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</si>
  <si>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</si>
  <si>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</si>
  <si>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</si>
  <si>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</si>
  <si>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</si>
  <si>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</si>
  <si>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</si>
  <si>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</si>
  <si>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</si>
  <si>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</si>
  <si>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</si>
  <si>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</si>
  <si>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</si>
  <si>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</si>
  <si>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</si>
  <si>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</si>
  <si>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</si>
  <si>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</si>
  <si>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</si>
  <si>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</si>
  <si>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</si>
  <si>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</si>
  <si>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</si>
  <si>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</si>
  <si>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</si>
  <si>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</si>
  <si>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</si>
  <si>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</si>
  <si>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</si>
  <si>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</si>
  <si>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</si>
  <si>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</si>
  <si>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</si>
  <si>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</si>
  <si>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</si>
  <si>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</si>
  <si>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</si>
  <si>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</si>
  <si>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</si>
  <si>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</si>
  <si>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</si>
  <si>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</si>
  <si>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</si>
  <si>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</si>
  <si>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</si>
  <si>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</si>
  <si>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</si>
  <si>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</si>
  <si>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</si>
  <si>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</si>
  <si>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</si>
  <si>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</si>
  <si>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</si>
  <si>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</si>
  <si>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</si>
  <si>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</si>
  <si>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</si>
  <si>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</si>
  <si>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</si>
  <si>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</si>
  <si>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</si>
  <si>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</si>
  <si>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</si>
  <si>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</si>
  <si>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</si>
  <si>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</si>
  <si>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</si>
  <si>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</si>
  <si>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</si>
  <si>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</si>
  <si>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</si>
  <si>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</si>
  <si>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</si>
  <si>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</si>
  <si>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</si>
  <si>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</si>
  <si>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</si>
  <si>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</si>
  <si>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</si>
  <si>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</si>
  <si>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</si>
  <si>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</si>
  <si>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</si>
  <si>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</si>
  <si>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</si>
  <si>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</si>
  <si>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</si>
  <si>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</si>
  <si>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</si>
  <si>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</si>
  <si>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</si>
  <si>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</si>
  <si>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</si>
  <si>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</si>
  <si>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</si>
  <si>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</si>
  <si>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</si>
  <si>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</si>
  <si>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</si>
  <si>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</si>
  <si>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</si>
  <si>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</si>
  <si>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</si>
  <si>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</si>
  <si>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</si>
  <si>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</si>
  <si>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</si>
  <si>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</si>
  <si>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</si>
  <si>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</si>
  <si>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</si>
  <si>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</si>
  <si>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</si>
  <si>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</si>
  <si>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</si>
  <si>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</si>
  <si>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</si>
  <si>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</si>
  <si>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</si>
  <si>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</si>
  <si>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</si>
  <si>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</si>
  <si>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</si>
  <si>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</si>
  <si>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</si>
  <si>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</si>
  <si>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</si>
  <si>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</si>
  <si>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</si>
  <si>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</si>
  <si>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</si>
  <si>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</si>
  <si>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</si>
  <si>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</si>
  <si>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</si>
  <si>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</si>
  <si>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</si>
  <si>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</si>
  <si>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</si>
  <si>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</si>
  <si>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</si>
  <si>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</si>
  <si>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</si>
  <si>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</si>
  <si>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</si>
  <si>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</si>
  <si>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</si>
  <si>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</si>
  <si>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</si>
  <si>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</si>
  <si>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</si>
  <si>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</si>
  <si>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</si>
  <si>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</si>
  <si>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</si>
  <si>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</si>
  <si>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</si>
  <si>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</si>
  <si>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</si>
  <si>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</si>
  <si>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</si>
  <si>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</si>
  <si>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</si>
  <si>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</si>
  <si>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</si>
  <si>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</si>
  <si>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</si>
  <si>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</si>
  <si>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</si>
  <si>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</si>
  <si>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</si>
  <si>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</si>
  <si>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</si>
  <si>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</si>
  <si>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</si>
  <si>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</si>
  <si>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</si>
  <si>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</si>
  <si>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</si>
  <si>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</si>
  <si>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</si>
  <si>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</si>
  <si>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</si>
  <si>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</si>
  <si>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</si>
  <si>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</si>
  <si>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</si>
  <si>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</si>
  <si>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</si>
  <si>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</si>
  <si>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</si>
  <si>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</si>
  <si>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</si>
  <si>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</si>
  <si>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</si>
  <si>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</si>
  <si>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</si>
  <si>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</si>
  <si>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</si>
  <si>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</si>
  <si>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</si>
  <si>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</si>
  <si>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</si>
  <si>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</si>
  <si>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</si>
  <si>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</si>
  <si>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</si>
  <si>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</si>
  <si>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</si>
  <si>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</si>
  <si>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</si>
  <si>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</si>
  <si>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</si>
  <si>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</si>
  <si>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</si>
  <si>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</si>
  <si>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</si>
  <si>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</si>
  <si>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</si>
  <si>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</si>
  <si>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</si>
  <si>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</si>
  <si>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</si>
  <si>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</si>
  <si>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</si>
  <si>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</si>
  <si>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</si>
  <si>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</si>
  <si>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</si>
  <si>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</si>
  <si>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</si>
  <si>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</si>
  <si>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</si>
  <si>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</si>
  <si>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</si>
  <si>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</si>
  <si>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</si>
  <si>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</si>
  <si>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</si>
  <si>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</si>
  <si>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</si>
  <si>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</si>
  <si>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</si>
  <si>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</si>
  <si>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</si>
  <si>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</si>
  <si>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</si>
  <si>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</si>
  <si>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</si>
  <si>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</si>
  <si>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</si>
  <si>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</si>
  <si>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</si>
  <si>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</si>
  <si>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</si>
  <si>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</si>
  <si>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</si>
  <si>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</si>
  <si>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</si>
  <si>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</si>
  <si>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</si>
  <si>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</si>
  <si>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</si>
  <si>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</si>
  <si>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</si>
  <si>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</si>
  <si>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</si>
  <si>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</si>
  <si>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</si>
  <si>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</si>
  <si>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</si>
  <si>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</si>
  <si>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</si>
  <si>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</si>
  <si>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</si>
  <si>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</si>
  <si>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</si>
  <si>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</si>
  <si>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</si>
  <si>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</si>
  <si>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</si>
  <si>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</si>
  <si>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</si>
  <si>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</si>
  <si>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</si>
  <si>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</si>
  <si>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</si>
  <si>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</si>
  <si>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</si>
  <si>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</si>
  <si>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</si>
  <si>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</si>
  <si>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</si>
  <si>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</si>
  <si>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</si>
  <si>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</si>
  <si>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</si>
  <si>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</si>
  <si>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</si>
  <si>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</si>
  <si>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</si>
  <si>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</si>
  <si>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</si>
  <si>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</si>
  <si>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</si>
  <si>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</si>
  <si>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</si>
  <si>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</si>
  <si>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</si>
  <si>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</si>
  <si>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</si>
  <si>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</si>
  <si>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</si>
  <si>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</si>
  <si>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</si>
  <si>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</si>
  <si>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</si>
  <si>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</si>
  <si>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</si>
  <si>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</si>
  <si>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</si>
  <si>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</si>
  <si>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</si>
  <si>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</si>
  <si>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</si>
  <si>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</si>
  <si>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</si>
  <si>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</si>
  <si>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</si>
  <si>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</si>
  <si>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</si>
  <si>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</si>
  <si>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</si>
  <si>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</si>
  <si>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</si>
  <si>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</si>
  <si>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</si>
  <si>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</si>
  <si>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</si>
  <si>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</si>
  <si>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</si>
  <si>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</si>
  <si>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</si>
  <si>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</si>
  <si>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</si>
  <si>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</si>
  <si>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</si>
  <si>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</si>
  <si>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</si>
  <si>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</si>
  <si>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</si>
  <si>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</si>
  <si>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</si>
  <si>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</si>
  <si>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</si>
  <si>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</si>
  <si>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</si>
  <si>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</si>
  <si>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</si>
  <si>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</si>
  <si>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</si>
  <si>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</si>
  <si>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</si>
  <si>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</si>
  <si>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</si>
  <si>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</si>
  <si>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</si>
  <si>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</si>
  <si>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</si>
  <si>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</si>
  <si>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</si>
  <si>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</si>
  <si>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</si>
  <si>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</si>
  <si>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</si>
  <si>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</si>
  <si>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</si>
  <si>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</si>
  <si>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</si>
  <si>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</si>
  <si>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</si>
  <si>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</si>
  <si>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</si>
  <si>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</si>
  <si>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</si>
  <si>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</si>
  <si>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</si>
  <si>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</si>
  <si>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</si>
  <si>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</si>
  <si>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</si>
  <si>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</si>
  <si>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</si>
  <si>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</si>
  <si>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</si>
  <si>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</si>
  <si>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</si>
  <si>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</si>
  <si>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</si>
  <si>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</si>
  <si>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</si>
  <si>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</si>
  <si>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</si>
  <si>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</si>
  <si>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</si>
  <si>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</si>
  <si>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</si>
  <si>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</si>
  <si>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</si>
  <si>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</si>
  <si>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</si>
  <si>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</si>
  <si>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</si>
  <si>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</si>
  <si>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</si>
  <si>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</si>
  <si>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</si>
  <si>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</si>
  <si>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</si>
  <si>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</si>
  <si>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</si>
  <si>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</si>
  <si>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</si>
  <si>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</si>
  <si>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</si>
  <si>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</si>
  <si>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</si>
  <si>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</si>
  <si>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</si>
  <si>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</si>
  <si>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</si>
  <si>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</si>
  <si>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</si>
  <si>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</si>
  <si>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</si>
  <si>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</si>
  <si>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</si>
  <si>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</si>
  <si>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</si>
  <si>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</si>
  <si>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</si>
  <si>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</si>
  <si>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</si>
  <si>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</si>
  <si>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</si>
  <si>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</si>
  <si>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</si>
  <si>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</si>
  <si>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</si>
  <si>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</si>
  <si>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</si>
  <si>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</si>
  <si>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</si>
  <si>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</si>
  <si>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</si>
  <si>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</si>
  <si>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</si>
  <si>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</si>
  <si>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</si>
  <si>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</si>
  <si>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</si>
  <si>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</si>
  <si>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</si>
  <si>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</si>
  <si>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</si>
  <si>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</si>
  <si>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</si>
  <si>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</si>
  <si>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</si>
  <si>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</si>
  <si>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</si>
  <si>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</si>
  <si>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</si>
  <si>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</si>
  <si>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</si>
  <si>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</si>
  <si>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</si>
  <si>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</si>
  <si>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</si>
  <si>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</si>
  <si>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</si>
  <si>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</si>
  <si>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</si>
  <si>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</si>
  <si>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</si>
  <si>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</si>
  <si>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</si>
  <si>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</si>
  <si>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</si>
  <si>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</si>
  <si>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</si>
  <si>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</si>
  <si>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</si>
  <si>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</si>
  <si>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</si>
  <si>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</si>
  <si>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</si>
  <si>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</si>
  <si>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</si>
  <si>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</si>
  <si>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</si>
  <si>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</si>
  <si>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</si>
  <si>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</si>
  <si>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</si>
  <si>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</si>
  <si>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</si>
  <si>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</si>
  <si>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</si>
  <si>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</si>
  <si>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</si>
  <si>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</si>
  <si>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</si>
  <si>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</si>
  <si>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</si>
  <si>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</si>
  <si>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</si>
  <si>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</si>
  <si>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</si>
  <si>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</si>
  <si>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</si>
  <si>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</si>
  <si>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</si>
  <si>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</si>
  <si>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</si>
  <si>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</si>
  <si>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</si>
  <si>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</si>
  <si>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</si>
  <si>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</si>
  <si>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</si>
  <si>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</si>
  <si>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</si>
  <si>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</si>
  <si>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</si>
  <si>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</si>
  <si>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</si>
  <si>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</si>
  <si>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</si>
  <si>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</si>
  <si>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</si>
  <si>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</si>
  <si>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</si>
  <si>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</si>
  <si>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</si>
  <si>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</si>
  <si>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</si>
  <si>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</si>
  <si>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</si>
  <si>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</si>
  <si>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</si>
  <si>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</si>
  <si>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</si>
  <si>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</si>
  <si>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</si>
  <si>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</si>
  <si>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</si>
  <si>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</si>
  <si>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</si>
  <si>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</si>
  <si>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</si>
  <si>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</si>
  <si>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</si>
  <si>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</si>
  <si>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</si>
  <si>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</si>
  <si>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</si>
  <si>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</si>
  <si>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</si>
  <si>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</si>
  <si>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</si>
  <si>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</si>
  <si>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</si>
  <si>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</si>
  <si>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</si>
  <si>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</si>
  <si>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</si>
  <si>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</si>
  <si>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</si>
  <si>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</si>
  <si>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</si>
  <si>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</si>
  <si>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</si>
  <si>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</si>
  <si>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</si>
  <si>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</si>
  <si>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</si>
  <si>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</si>
  <si>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</si>
  <si>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</si>
  <si>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</si>
  <si>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</si>
  <si>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</si>
  <si>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</si>
  <si>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</si>
  <si>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</si>
  <si>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</si>
  <si>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</si>
  <si>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</si>
  <si>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</si>
  <si>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</si>
  <si>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</si>
  <si>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</si>
  <si>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</si>
  <si>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</si>
  <si>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</si>
  <si>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</si>
  <si>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</si>
  <si>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</si>
  <si>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</si>
  <si>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</si>
  <si>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</si>
  <si>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</si>
  <si>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</si>
  <si>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</si>
  <si>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</si>
  <si>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</si>
  <si>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</si>
  <si>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</si>
  <si>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</si>
  <si>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</si>
  <si>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</si>
  <si>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</si>
  <si>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</si>
  <si>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</si>
  <si>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</si>
  <si>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</si>
  <si>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</si>
  <si>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</si>
  <si>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</si>
  <si>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</si>
  <si>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</si>
  <si>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</si>
  <si>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</si>
  <si>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</si>
  <si>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</si>
  <si>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</si>
  <si>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</si>
  <si>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</si>
  <si>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</si>
  <si>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</si>
  <si>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</si>
  <si>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</si>
  <si>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</si>
  <si>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</si>
  <si>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</si>
  <si>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</si>
  <si>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</si>
  <si>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</si>
  <si>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</si>
  <si>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</si>
  <si>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</si>
  <si>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</si>
  <si>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</si>
  <si>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</si>
  <si>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</si>
  <si>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</si>
  <si>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</si>
  <si>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</si>
  <si>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</si>
  <si>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</si>
  <si>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</si>
  <si>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</si>
  <si>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</si>
  <si>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</si>
  <si>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</si>
  <si>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</si>
  <si>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</si>
  <si>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</si>
  <si>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</si>
  <si>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</si>
  <si>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</si>
  <si>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</si>
  <si>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</si>
  <si>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</si>
  <si>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</si>
  <si>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</si>
  <si>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</si>
  <si>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</si>
  <si>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</si>
  <si>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</si>
  <si>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</si>
  <si>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</si>
  <si>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</si>
  <si>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</si>
  <si>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</si>
  <si>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</si>
  <si>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</si>
  <si>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</si>
  <si>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</si>
  <si>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</si>
  <si>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</si>
  <si>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</si>
  <si>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</si>
  <si>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</si>
  <si>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</si>
  <si>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</si>
  <si>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</si>
  <si>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</si>
  <si>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</si>
  <si>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</si>
  <si>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</si>
  <si>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</si>
  <si>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</si>
  <si>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</si>
  <si>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</si>
  <si>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</si>
  <si>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</si>
  <si>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</si>
  <si>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</si>
  <si>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</si>
  <si>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</si>
  <si>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</si>
  <si>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</si>
  <si>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</si>
  <si>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</si>
  <si>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</si>
  <si>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</si>
  <si>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</si>
  <si>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</si>
  <si>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</si>
  <si>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</si>
  <si>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</si>
  <si>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</si>
  <si>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</si>
  <si>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</si>
  <si>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</si>
  <si>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</si>
  <si>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</si>
  <si>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</si>
  <si>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</si>
  <si>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</si>
  <si>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</si>
  <si>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</si>
  <si>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</si>
  <si>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</si>
  <si>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</si>
  <si>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</si>
  <si>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</si>
  <si>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</si>
  <si>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</si>
  <si>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</si>
  <si>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</si>
  <si>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</si>
  <si>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</si>
  <si>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</si>
  <si>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</si>
  <si>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</si>
  <si>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</si>
  <si>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</si>
  <si>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</si>
  <si>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</si>
  <si>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</si>
  <si>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</si>
  <si>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</si>
  <si>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</si>
  <si>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</si>
  <si>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</si>
  <si>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</si>
  <si>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</si>
  <si>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</si>
  <si>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</si>
  <si>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</si>
  <si>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</si>
  <si>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</si>
  <si>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</si>
  <si>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</si>
  <si>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</si>
  <si>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</si>
  <si>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</si>
  <si>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</si>
  <si>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</si>
  <si>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</si>
  <si>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</si>
  <si>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</si>
  <si>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</si>
  <si>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</si>
  <si>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</si>
  <si>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</si>
  <si>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</si>
  <si>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</si>
  <si>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</si>
  <si>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</si>
  <si>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</si>
  <si>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</si>
  <si>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</si>
  <si>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</si>
  <si>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</si>
  <si>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</si>
  <si>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</si>
  <si>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</si>
  <si>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</si>
  <si>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</si>
  <si>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</si>
  <si>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</si>
  <si>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</si>
  <si>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</si>
  <si>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</si>
  <si>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</si>
  <si>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</si>
  <si>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</si>
  <si>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</si>
  <si>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</si>
  <si>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</si>
  <si>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</si>
  <si>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</si>
  <si>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</si>
  <si>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</si>
  <si>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</si>
  <si>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</si>
  <si>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</si>
  <si>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</si>
  <si>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</si>
  <si>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</si>
  <si>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</si>
  <si>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</si>
  <si>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</si>
  <si>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</si>
  <si>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</si>
  <si>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</si>
  <si>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</si>
  <si>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</si>
  <si>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</si>
  <si>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</si>
  <si>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</si>
  <si>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</si>
  <si>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</si>
  <si>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</si>
  <si>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</si>
  <si>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</si>
  <si>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</si>
  <si>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</si>
  <si>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</si>
  <si>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</si>
  <si>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</si>
  <si>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</si>
  <si>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</si>
  <si>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</si>
  <si>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</si>
  <si>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</si>
  <si>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</si>
  <si>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</si>
  <si>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</si>
  <si>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</si>
  <si>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</si>
  <si>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</si>
  <si>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</si>
  <si>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</si>
  <si>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</si>
  <si>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</si>
  <si>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</si>
  <si>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</si>
  <si>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</si>
  <si>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</si>
  <si>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</si>
  <si>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</si>
  <si>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</si>
  <si>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</si>
  <si>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</si>
  <si>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</si>
  <si>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</si>
  <si>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</si>
  <si>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</si>
  <si>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</si>
  <si>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</si>
  <si>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</si>
  <si>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</si>
  <si>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</si>
  <si>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</si>
  <si>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</si>
  <si>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</si>
  <si>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</si>
  <si>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</si>
  <si>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</si>
  <si>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</si>
  <si>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</si>
  <si>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</si>
  <si>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</si>
  <si>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</si>
  <si>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</si>
  <si>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</si>
  <si>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</si>
  <si>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</si>
  <si>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</si>
  <si>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</si>
  <si>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</si>
  <si>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</si>
  <si>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</si>
  <si>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</si>
  <si>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</si>
  <si>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</si>
  <si>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</si>
  <si>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</si>
  <si>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</si>
  <si>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</si>
  <si>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</si>
  <si>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</si>
  <si>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</si>
  <si>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</si>
  <si>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</si>
  <si>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</si>
  <si>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</si>
  <si>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</si>
  <si>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</si>
  <si>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</si>
  <si>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</si>
  <si>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</si>
  <si>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</si>
  <si>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</si>
  <si>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</si>
  <si>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</si>
  <si>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</si>
  <si>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</si>
  <si>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</si>
  <si>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</si>
  <si>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</si>
  <si>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</si>
  <si>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</si>
  <si>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</si>
  <si>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</si>
  <si>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</si>
  <si>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</si>
  <si>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</si>
  <si>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</si>
  <si>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</si>
  <si>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</si>
  <si>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</si>
  <si>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</si>
  <si>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</si>
  <si>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</si>
  <si>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</si>
  <si>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</si>
  <si>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</si>
  <si>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</si>
  <si>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</si>
  <si>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</si>
  <si>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</si>
  <si>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</si>
  <si>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</si>
  <si>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</si>
  <si>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</si>
  <si>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</si>
  <si>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</si>
  <si>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</si>
  <si>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</si>
  <si>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</si>
  <si>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</si>
  <si>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</si>
  <si>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</si>
  <si>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</si>
  <si>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</si>
  <si>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</si>
  <si>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</si>
  <si>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</si>
  <si>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</si>
  <si>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</si>
  <si>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</si>
  <si>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</si>
  <si>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</si>
  <si>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</si>
  <si>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</si>
  <si>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</si>
  <si>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</si>
  <si>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</si>
  <si>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</si>
  <si>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</si>
  <si>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</si>
  <si>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</si>
  <si>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</si>
  <si>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</si>
  <si>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</si>
  <si>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</si>
  <si>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</si>
  <si>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</si>
  <si>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</si>
  <si>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</si>
  <si>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</si>
  <si>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</si>
  <si>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</si>
  <si>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</si>
  <si>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</si>
  <si>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</si>
  <si>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</si>
  <si>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</si>
  <si>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</si>
  <si>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</si>
  <si>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</si>
  <si>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</si>
  <si>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</si>
  <si>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</si>
  <si>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</si>
  <si>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</si>
  <si>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</si>
  <si>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</si>
  <si>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</si>
  <si>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</si>
  <si>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</si>
  <si>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</si>
  <si>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</si>
  <si>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</si>
  <si>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</si>
  <si>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</si>
  <si>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</si>
  <si>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</si>
  <si>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</si>
  <si>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</si>
  <si>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</si>
  <si>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</si>
  <si>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</si>
  <si>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</si>
  <si>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</si>
  <si>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</si>
  <si>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</si>
  <si>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</si>
  <si>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</si>
  <si>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</si>
  <si>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</si>
  <si>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</si>
  <si>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</si>
  <si>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</si>
  <si>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</si>
  <si>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</si>
  <si>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</si>
  <si>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</si>
  <si>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</si>
  <si>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</si>
  <si>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</si>
  <si>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</si>
  <si>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</si>
  <si>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</si>
  <si>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</si>
  <si>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</si>
  <si>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</si>
  <si>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</si>
  <si>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</si>
  <si>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</si>
  <si>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</si>
  <si>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</si>
  <si>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</si>
  <si>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</si>
  <si>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</si>
  <si>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</si>
  <si>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</si>
  <si>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</si>
  <si>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</si>
  <si>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</si>
  <si>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</si>
  <si>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</si>
  <si>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</si>
  <si>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</si>
  <si>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</si>
  <si>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</si>
  <si>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</si>
  <si>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</si>
  <si>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</si>
  <si>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</si>
  <si>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</si>
  <si>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</si>
  <si>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</si>
  <si>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</si>
  <si>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</si>
  <si>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</si>
  <si>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</si>
  <si>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</si>
  <si>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</si>
  <si>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</si>
  <si>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</si>
  <si>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</si>
  <si>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</si>
  <si>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</si>
  <si>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</si>
  <si>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</si>
  <si>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</si>
  <si>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</si>
  <si>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</si>
  <si>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</si>
  <si>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</si>
  <si>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</si>
  <si>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</si>
  <si>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</si>
  <si>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</si>
  <si>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</si>
  <si>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</si>
  <si>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</si>
  <si>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</si>
  <si>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</si>
  <si>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</si>
  <si>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</si>
  <si>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</si>
  <si>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</si>
  <si>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</si>
  <si>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</si>
  <si>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</si>
  <si>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</si>
  <si>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</si>
  <si>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</si>
  <si>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</si>
  <si>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</si>
  <si>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</si>
  <si>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</si>
  <si>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</si>
  <si>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</si>
  <si>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</si>
  <si>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</si>
  <si>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</si>
  <si>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</si>
  <si>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</si>
  <si>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</si>
  <si>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</si>
  <si>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</si>
  <si>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</si>
  <si>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</si>
  <si>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</si>
  <si>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</si>
  <si>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</si>
  <si>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</si>
  <si>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</si>
  <si>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</si>
  <si>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</si>
  <si>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</si>
  <si>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</si>
  <si>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</si>
  <si>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</si>
  <si>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</si>
  <si>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</si>
  <si>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</si>
  <si>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</si>
  <si>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</si>
  <si>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</si>
  <si>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</si>
  <si>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</si>
  <si>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</si>
  <si>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</si>
  <si>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</si>
  <si>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</si>
  <si>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</si>
  <si>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</si>
  <si>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</si>
  <si>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</si>
  <si>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</si>
  <si>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</si>
  <si>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</si>
  <si>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</si>
  <si>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</si>
  <si>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</si>
  <si>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</si>
  <si>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</si>
  <si>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</si>
  <si>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</si>
  <si>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</si>
  <si>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</si>
  <si>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</si>
  <si>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</si>
  <si>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</si>
  <si>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</si>
  <si>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</si>
  <si>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</si>
  <si>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</si>
  <si>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</si>
  <si>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</si>
  <si>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</si>
  <si>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</si>
  <si>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</si>
  <si>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</si>
  <si>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</si>
  <si>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</si>
  <si>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</si>
  <si>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</si>
  <si>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</si>
  <si>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</si>
  <si>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</si>
  <si>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</si>
  <si>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</si>
  <si>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</si>
  <si>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</si>
  <si>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</si>
  <si>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</si>
  <si>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</si>
  <si>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</si>
  <si>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</si>
  <si>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</si>
  <si>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</si>
  <si>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</si>
  <si>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</si>
  <si>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</si>
  <si>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</si>
  <si>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</si>
  <si>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</si>
  <si>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</si>
  <si>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</si>
  <si>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</si>
  <si>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</si>
  <si>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</si>
  <si>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</si>
  <si>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</si>
  <si>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</si>
  <si>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</si>
  <si>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</si>
  <si>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</si>
  <si>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</si>
  <si>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</si>
  <si>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</si>
  <si>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</si>
  <si>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</si>
  <si>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</si>
  <si>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</si>
  <si>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</si>
  <si>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</si>
  <si>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</si>
  <si>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</si>
  <si>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</si>
  <si>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</si>
  <si>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</si>
  <si>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</si>
  <si>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</si>
  <si>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</si>
  <si>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</si>
  <si>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</si>
  <si>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</si>
  <si>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</si>
  <si>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</si>
  <si>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</si>
  <si>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</si>
  <si>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</si>
  <si>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</si>
  <si>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</si>
  <si>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</si>
  <si>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</si>
  <si>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</si>
  <si>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</si>
  <si>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</si>
  <si>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</si>
  <si>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</si>
  <si>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</si>
  <si>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</si>
  <si>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</si>
  <si>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</si>
  <si>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</si>
  <si>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</si>
  <si>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</si>
  <si>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</si>
  <si>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</si>
  <si>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</si>
  <si>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</si>
  <si>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</si>
  <si>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</si>
  <si>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</si>
  <si>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</si>
  <si>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</si>
  <si>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</si>
  <si>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</si>
  <si>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</si>
  <si>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</si>
  <si>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</si>
  <si>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</si>
  <si>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</si>
  <si>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</si>
  <si>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</si>
  <si>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</si>
  <si>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</si>
  <si>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</si>
  <si>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</si>
  <si>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</si>
  <si>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</si>
  <si>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</si>
  <si>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</si>
  <si>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</si>
  <si>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</si>
  <si>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</si>
  <si>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</si>
  <si>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</si>
  <si>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</si>
  <si>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</si>
  <si>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</si>
  <si>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</si>
  <si>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</si>
  <si>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</si>
  <si>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</si>
  <si>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</si>
  <si>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</si>
  <si>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</si>
  <si>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</si>
  <si>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</si>
  <si>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</si>
  <si>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</si>
  <si>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</si>
  <si>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</si>
  <si>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</si>
  <si>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</si>
  <si>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</si>
  <si>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</si>
  <si>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</si>
  <si>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</si>
  <si>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</si>
  <si>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</si>
  <si>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</si>
  <si>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</si>
  <si>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</si>
  <si>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</si>
  <si>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</si>
  <si>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</si>
  <si>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</si>
  <si>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</si>
  <si>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</si>
  <si>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</si>
  <si>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</si>
  <si>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</si>
  <si>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</si>
  <si>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</si>
  <si>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</si>
  <si>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</si>
  <si>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</si>
  <si>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</si>
  <si>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</si>
  <si>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</si>
  <si>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</si>
  <si>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</si>
  <si>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</si>
  <si>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</si>
  <si>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</si>
  <si>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</si>
  <si>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</si>
  <si>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</si>
  <si>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</si>
  <si>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</si>
  <si>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</si>
  <si>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</si>
  <si>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</si>
  <si>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</si>
  <si>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</si>
  <si>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</si>
  <si>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</si>
  <si>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</si>
  <si>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</si>
  <si>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</si>
  <si>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</si>
  <si>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</si>
  <si>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</si>
  <si>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</si>
  <si>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</si>
  <si>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</si>
  <si>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</si>
  <si>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</si>
  <si>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</si>
  <si>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</si>
  <si>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</si>
  <si>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</si>
  <si>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</si>
  <si>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</si>
  <si>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</si>
  <si>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</si>
  <si>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</si>
  <si>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</si>
  <si>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</si>
  <si>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</si>
  <si>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</si>
  <si>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</si>
  <si>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</si>
  <si>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</si>
  <si>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</si>
  <si>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</si>
  <si>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</si>
  <si>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</si>
  <si>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</si>
  <si>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</si>
  <si>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</si>
  <si>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</si>
  <si>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</si>
  <si>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</si>
  <si>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</si>
  <si>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</si>
  <si>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</si>
  <si>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</si>
  <si>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</si>
  <si>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</si>
  <si>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</si>
  <si>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</si>
  <si>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</si>
  <si>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</si>
  <si>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</si>
  <si>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</si>
  <si>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</si>
  <si>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</si>
  <si>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</si>
  <si>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</si>
  <si>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</si>
  <si>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</si>
  <si>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</si>
  <si>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</si>
  <si>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</si>
  <si>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</si>
  <si>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</si>
  <si>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</si>
  <si>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</si>
  <si>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</si>
  <si>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</si>
  <si>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</si>
  <si>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</si>
  <si>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</si>
  <si>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</si>
  <si>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</si>
  <si>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</si>
  <si>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</si>
  <si>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</si>
  <si>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</si>
  <si>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</si>
  <si>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</si>
  <si>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</si>
  <si>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</si>
  <si>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</si>
  <si>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</si>
  <si>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</si>
  <si>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</si>
  <si>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</si>
  <si>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</si>
  <si>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</si>
  <si>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</si>
  <si>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</si>
  <si>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</si>
  <si>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</si>
  <si>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</si>
  <si>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</si>
  <si>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</si>
  <si>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</si>
  <si>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</si>
  <si>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</si>
  <si>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</si>
  <si>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</si>
  <si>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</si>
  <si>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</si>
  <si>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</si>
  <si>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</si>
  <si>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</si>
  <si>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</si>
  <si>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</si>
  <si>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</si>
  <si>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</si>
  <si>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</si>
  <si>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</si>
  <si>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</si>
  <si>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</si>
  <si>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</si>
  <si>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</si>
  <si>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</si>
  <si>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</si>
  <si>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</si>
  <si>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</si>
  <si>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</si>
  <si>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</si>
  <si>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</si>
  <si>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</si>
  <si>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</si>
  <si>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</si>
  <si>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</si>
  <si>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</si>
  <si>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</si>
  <si>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</si>
  <si>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</si>
  <si>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</si>
  <si>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</si>
  <si>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</si>
  <si>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</si>
  <si>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</si>
  <si>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</si>
  <si>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</si>
  <si>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</si>
  <si>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</si>
  <si>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</si>
  <si>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</si>
  <si>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</si>
  <si>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</si>
  <si>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</si>
  <si>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</si>
  <si>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</si>
  <si>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</si>
  <si>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</si>
  <si>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</si>
  <si>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</si>
  <si>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</si>
  <si>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</si>
  <si>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</si>
  <si>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</si>
  <si>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</si>
  <si>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</si>
  <si>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</si>
  <si>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</si>
  <si>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</si>
  <si>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</si>
  <si>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</si>
  <si>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</si>
  <si>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</si>
  <si>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</si>
  <si>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</si>
  <si>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</si>
  <si>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</si>
  <si>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</si>
  <si>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</si>
  <si>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</si>
  <si>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</si>
  <si>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</si>
  <si>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</si>
  <si>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</si>
  <si>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</si>
  <si>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</si>
  <si>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</si>
  <si>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</si>
  <si>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</si>
  <si>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</si>
  <si>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</si>
  <si>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</si>
  <si>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</si>
  <si>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</si>
  <si>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</si>
  <si>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</si>
  <si>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</si>
  <si>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</si>
  <si>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</si>
  <si>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</si>
  <si>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</si>
  <si>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</si>
  <si>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</si>
  <si>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</si>
  <si>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</si>
  <si>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</si>
  <si>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</si>
  <si>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</si>
  <si>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</si>
  <si>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</si>
  <si>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</si>
  <si>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</si>
  <si>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</si>
  <si>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</si>
  <si>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</si>
  <si>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</si>
  <si>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</si>
  <si>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</si>
  <si>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</si>
  <si>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</si>
  <si>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</si>
  <si>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</si>
  <si>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</si>
  <si>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</si>
  <si>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</si>
  <si>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</si>
  <si>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</si>
  <si>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</si>
  <si>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</si>
  <si>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</si>
  <si>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</si>
  <si>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</si>
  <si>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</si>
  <si>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</si>
  <si>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</si>
  <si>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</si>
  <si>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</si>
  <si>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</si>
  <si>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</si>
  <si>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</si>
  <si>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</si>
  <si>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</si>
  <si>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</si>
  <si>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</si>
  <si>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</si>
  <si>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</si>
  <si>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</si>
  <si>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</si>
  <si>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</si>
  <si>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</si>
  <si>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</si>
  <si>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</si>
  <si>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</si>
  <si>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</si>
  <si>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</si>
  <si>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</si>
  <si>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</si>
  <si>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</si>
  <si>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</si>
  <si>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</si>
  <si>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</si>
  <si>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</si>
  <si>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</si>
  <si>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</si>
  <si>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</si>
  <si>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</si>
  <si>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</si>
  <si>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</si>
  <si>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</si>
  <si>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</si>
  <si>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</si>
  <si>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</si>
  <si>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</si>
  <si>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</si>
  <si>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</si>
  <si>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</si>
  <si>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</si>
  <si>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</si>
  <si>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</si>
  <si>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</si>
  <si>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</si>
  <si>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</si>
  <si>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</si>
  <si>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</si>
  <si>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</si>
  <si>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</si>
  <si>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</si>
  <si>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</si>
  <si>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</si>
  <si>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</si>
  <si>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</si>
  <si>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</si>
  <si>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</si>
  <si>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</si>
  <si>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</si>
  <si>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</si>
  <si>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</si>
  <si>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</si>
  <si>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</si>
  <si>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</si>
  <si>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</si>
  <si>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</si>
  <si>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</si>
  <si>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</si>
  <si>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</si>
  <si>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</si>
  <si>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</si>
  <si>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</si>
  <si>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</si>
  <si>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</si>
  <si>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</si>
  <si>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</si>
  <si>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</si>
  <si>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</si>
  <si>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</si>
  <si>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</si>
  <si>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</si>
  <si>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</si>
  <si>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</si>
  <si>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</si>
  <si>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</si>
  <si>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</si>
  <si>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</si>
  <si>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</si>
  <si>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</si>
  <si>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</si>
  <si>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</si>
  <si>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</si>
  <si>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</si>
  <si>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</si>
  <si>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</si>
  <si>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</si>
  <si>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</si>
  <si>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</si>
  <si>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</si>
  <si>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</si>
  <si>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</si>
  <si>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</si>
  <si>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</si>
  <si>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</si>
  <si>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</si>
  <si>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</si>
  <si>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</si>
  <si>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</si>
  <si>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</si>
  <si>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</si>
  <si>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</si>
  <si>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</si>
  <si>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</si>
  <si>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</si>
  <si>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</si>
  <si>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</si>
  <si>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</si>
  <si>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</si>
  <si>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</si>
  <si>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</si>
  <si>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</si>
  <si>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</si>
  <si>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</si>
  <si>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</si>
  <si>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</si>
  <si>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</si>
  <si>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</si>
  <si>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</si>
  <si>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</si>
  <si>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</si>
  <si>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</si>
  <si>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</si>
  <si>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</si>
  <si>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</si>
  <si>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</si>
  <si>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</si>
  <si>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</si>
  <si>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</si>
  <si>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</si>
  <si>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</si>
  <si>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</si>
  <si>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</si>
  <si>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</si>
  <si>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</si>
  <si>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</si>
  <si>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</si>
  <si>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</si>
  <si>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</si>
  <si>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</si>
  <si>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</si>
  <si>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</si>
  <si>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</si>
  <si>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</si>
  <si>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</si>
  <si>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</si>
  <si>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</si>
  <si>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</si>
  <si>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</si>
  <si>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</si>
  <si>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</si>
  <si>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</si>
  <si>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</si>
  <si>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</si>
  <si>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</si>
  <si>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</si>
  <si>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</si>
  <si>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</si>
  <si>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</si>
  <si>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</si>
  <si>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</si>
  <si>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</si>
  <si>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</si>
  <si>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</si>
  <si>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</si>
  <si>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</si>
  <si>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</si>
  <si>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</si>
  <si>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</si>
  <si>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</si>
  <si>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</si>
  <si>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</si>
  <si>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</si>
  <si>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</si>
  <si>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</si>
  <si>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</si>
  <si>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</si>
  <si>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</si>
  <si>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</si>
  <si>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</si>
  <si>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</si>
  <si>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</si>
  <si>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</si>
  <si>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</si>
  <si>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</si>
  <si>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</si>
  <si>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</si>
  <si>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</si>
  <si>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</si>
  <si>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</si>
  <si>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</si>
  <si>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</si>
  <si>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</si>
  <si>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</si>
  <si>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</si>
  <si>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</si>
  <si>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</si>
  <si>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</si>
  <si>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</si>
  <si>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</si>
  <si>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</si>
  <si>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</si>
  <si>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</si>
  <si>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</si>
  <si>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</si>
  <si>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</si>
  <si>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</si>
  <si>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</si>
  <si>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</si>
  <si>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</si>
  <si>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</si>
  <si>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</si>
  <si>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</si>
  <si>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</si>
  <si>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</si>
  <si>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</si>
  <si>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</si>
  <si>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</si>
  <si>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</si>
  <si>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</si>
  <si>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</si>
  <si>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</si>
  <si>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</si>
  <si>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</si>
  <si>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</si>
  <si>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</si>
  <si>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</si>
  <si>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</si>
  <si>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</si>
  <si>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</si>
  <si>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</si>
  <si>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</si>
  <si>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</si>
  <si>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</si>
  <si>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</si>
  <si>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</si>
  <si>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</si>
  <si>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</si>
  <si>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</si>
  <si>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</si>
  <si>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</si>
  <si>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</si>
  <si>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</si>
  <si>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</si>
  <si>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</si>
  <si>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</si>
  <si>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</si>
  <si>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</si>
  <si>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</si>
  <si>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</si>
  <si>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</si>
  <si>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</si>
  <si>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</si>
  <si>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</si>
  <si>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</si>
  <si>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</si>
  <si>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</si>
  <si>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</si>
  <si>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</si>
  <si>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</si>
  <si>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</si>
  <si>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</si>
  <si>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</si>
  <si>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</si>
  <si>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</si>
  <si>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</si>
  <si>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</si>
  <si>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</si>
  <si>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</si>
  <si>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</si>
  <si>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</si>
  <si>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</si>
  <si>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</si>
  <si>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</si>
  <si>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</si>
  <si>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</si>
  <si>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</si>
  <si>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</si>
  <si>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</si>
  <si>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</si>
  <si>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</si>
  <si>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</si>
  <si>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</si>
  <si>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</si>
  <si>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</si>
  <si>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</si>
  <si>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</si>
  <si>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</si>
  <si>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</si>
  <si>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</si>
  <si>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</si>
  <si>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</si>
  <si>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</si>
  <si>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</si>
  <si>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</si>
  <si>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</si>
  <si>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</si>
  <si>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</si>
  <si>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</si>
  <si>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</si>
  <si>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</si>
  <si>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</si>
  <si>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</si>
  <si>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</si>
  <si>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</si>
  <si>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</si>
  <si>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</si>
  <si>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</si>
  <si>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</si>
  <si>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</si>
  <si>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</si>
  <si>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</si>
  <si>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</si>
  <si>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</si>
  <si>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</si>
  <si>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</si>
  <si>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</si>
  <si>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</si>
  <si>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</si>
  <si>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</si>
  <si>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</si>
  <si>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</si>
  <si>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</si>
  <si>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</si>
  <si>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</si>
  <si>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</si>
  <si>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</si>
  <si>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</si>
  <si>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</si>
  <si>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</si>
  <si>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</si>
  <si>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</si>
  <si>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</si>
  <si>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</si>
  <si>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</si>
  <si>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</si>
  <si>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</si>
  <si>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</si>
  <si>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</si>
  <si>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</si>
  <si>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</si>
  <si>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</si>
  <si>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</si>
  <si>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</si>
  <si>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</si>
  <si>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</si>
  <si>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</si>
  <si>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</si>
  <si>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</si>
  <si>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</si>
  <si>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</si>
  <si>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</si>
  <si>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</si>
  <si>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</si>
  <si>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</si>
  <si>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</si>
  <si>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</si>
  <si>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</si>
  <si>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</si>
  <si>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</si>
  <si>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</si>
  <si>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</si>
  <si>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</si>
  <si>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</si>
  <si>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</si>
  <si>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</si>
  <si>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</si>
  <si>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</si>
  <si>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</si>
  <si>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</si>
  <si>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</si>
  <si>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</si>
  <si>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</si>
  <si>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</si>
  <si>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</si>
  <si>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</si>
  <si>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</si>
  <si>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</si>
  <si>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</si>
  <si>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</si>
  <si>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</si>
  <si>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</si>
  <si>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</si>
  <si>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</si>
  <si>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</si>
  <si>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</si>
  <si>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</si>
  <si>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</si>
  <si>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</si>
  <si>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</si>
  <si>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</si>
  <si>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</si>
  <si>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</si>
  <si>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</si>
  <si>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</si>
  <si>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</si>
  <si>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</si>
  <si>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</si>
  <si>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</si>
  <si>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</si>
  <si>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</si>
  <si>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</si>
  <si>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</si>
  <si>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</si>
  <si>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</si>
  <si>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</si>
  <si>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</si>
  <si>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</si>
  <si>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</si>
  <si>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</si>
  <si>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</si>
  <si>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</si>
  <si>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</si>
  <si>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</si>
  <si>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</si>
  <si>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</si>
  <si>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</si>
  <si>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</si>
  <si>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</si>
  <si>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</si>
  <si>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</si>
  <si>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</si>
  <si>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</si>
  <si>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</si>
  <si>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</si>
  <si>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</si>
  <si>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</si>
  <si>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</si>
  <si>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</si>
  <si>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</si>
  <si>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</si>
  <si>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</si>
  <si>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</si>
  <si>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</si>
  <si>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</si>
  <si>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</si>
  <si>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</si>
  <si>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</si>
  <si>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</si>
  <si>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</si>
  <si>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</si>
  <si>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</si>
  <si>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</si>
  <si>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</si>
  <si>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</si>
  <si>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</si>
  <si>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</si>
  <si>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</si>
  <si>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</si>
  <si>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</si>
  <si>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</si>
  <si>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</si>
  <si>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</si>
  <si>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</si>
  <si>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</si>
  <si>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</si>
  <si>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</si>
  <si>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</si>
  <si>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</si>
  <si>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</si>
  <si>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</si>
  <si>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</si>
  <si>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</si>
  <si>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</si>
  <si>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</si>
  <si>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</si>
  <si>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</si>
  <si>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</si>
  <si>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</si>
  <si>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</si>
  <si>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</si>
  <si>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</si>
  <si>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</si>
  <si>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</si>
  <si>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</si>
  <si>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</si>
  <si>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</si>
  <si>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</si>
  <si>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</si>
  <si>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</si>
  <si>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</si>
  <si>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</si>
  <si>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</si>
  <si>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</si>
  <si>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</si>
  <si>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</si>
  <si>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</si>
  <si>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</si>
  <si>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</si>
  <si>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</si>
  <si>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</si>
  <si>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</si>
  <si>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</si>
  <si>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</si>
  <si>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</si>
  <si>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</si>
  <si>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</si>
  <si>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</si>
  <si>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</si>
  <si>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</si>
  <si>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</si>
  <si>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</si>
  <si>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</si>
  <si>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</si>
  <si>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</si>
  <si>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</si>
  <si>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</si>
  <si>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</si>
  <si>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</si>
  <si>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</si>
  <si>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</si>
  <si>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</si>
  <si>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</si>
  <si>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</si>
  <si>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</si>
  <si>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</si>
  <si>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</si>
  <si>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</si>
  <si>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</si>
  <si>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</si>
  <si>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</si>
  <si>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</si>
  <si>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</si>
  <si>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</si>
  <si>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</si>
  <si>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</si>
  <si>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</si>
  <si>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</si>
  <si>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</si>
  <si>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</si>
  <si>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</si>
  <si>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</si>
  <si>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</si>
  <si>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</si>
  <si>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</si>
  <si>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</si>
  <si>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</si>
  <si>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</si>
  <si>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</si>
  <si>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</si>
  <si>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</si>
  <si>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</si>
  <si>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</si>
  <si>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</si>
  <si>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</si>
  <si>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</si>
  <si>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</si>
  <si>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</si>
  <si>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</si>
  <si>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</si>
  <si>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</si>
  <si>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</si>
  <si>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</si>
  <si>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</si>
  <si>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</si>
  <si>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</si>
  <si>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</si>
  <si>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</si>
  <si>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</si>
  <si>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</si>
  <si>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</si>
  <si>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</si>
  <si>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</si>
  <si>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</si>
  <si>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</si>
  <si>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</si>
  <si>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</si>
  <si>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</si>
  <si>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</si>
  <si>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</si>
  <si>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</si>
  <si>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</si>
  <si>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</si>
  <si>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</si>
  <si>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</si>
  <si>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</si>
  <si>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</si>
  <si>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</si>
  <si>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</si>
  <si>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</si>
  <si>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</si>
  <si>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</si>
  <si>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</si>
  <si>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</si>
  <si>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</si>
  <si>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</si>
  <si>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</si>
  <si>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</si>
  <si>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</si>
  <si>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</si>
  <si>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</si>
  <si>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</si>
  <si>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</si>
  <si>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</si>
  <si>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</si>
  <si>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</si>
  <si>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</si>
  <si>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</si>
  <si>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</si>
  <si>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</si>
  <si>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</si>
  <si>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</si>
  <si>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</si>
  <si>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</si>
  <si>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</si>
  <si>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</si>
  <si>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</si>
  <si>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</si>
  <si>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</si>
  <si>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</si>
  <si>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</si>
  <si>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</si>
  <si>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</si>
  <si>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</si>
  <si>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</si>
  <si>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</si>
  <si>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</si>
  <si>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</si>
  <si>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</si>
  <si>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</si>
  <si>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</si>
  <si>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</si>
  <si>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</si>
  <si>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</si>
  <si>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</si>
  <si>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</si>
  <si>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</si>
  <si>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</si>
  <si>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</si>
  <si>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</si>
  <si>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</si>
  <si>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</si>
  <si>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</si>
  <si>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</si>
  <si>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</si>
  <si>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</si>
  <si>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</si>
  <si>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</si>
  <si>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</si>
  <si>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</si>
  <si>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</si>
  <si>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</si>
  <si>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</si>
  <si>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</si>
  <si>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</si>
  <si>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</si>
  <si>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</si>
  <si>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</si>
  <si>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</si>
  <si>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</si>
  <si>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</si>
  <si>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</si>
  <si>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</si>
  <si>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</si>
  <si>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</si>
  <si>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</si>
  <si>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</si>
  <si>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</si>
  <si>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</si>
  <si>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</si>
  <si>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</si>
  <si>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</si>
  <si>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</si>
  <si>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</si>
  <si>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</si>
  <si>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</si>
  <si>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</si>
  <si>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</si>
  <si>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</si>
  <si>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</si>
  <si>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</si>
  <si>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</si>
  <si>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</si>
  <si>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</si>
  <si>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</si>
  <si>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</si>
  <si>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</si>
  <si>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</si>
  <si>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</si>
  <si>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</si>
  <si>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</si>
  <si>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</si>
  <si>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</si>
  <si>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</si>
  <si>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</si>
  <si>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</si>
  <si>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</si>
  <si>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</si>
  <si>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</si>
  <si>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</si>
  <si>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</si>
  <si>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</si>
  <si>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</si>
  <si>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</si>
  <si>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</si>
  <si>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</si>
  <si>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</si>
  <si>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</si>
  <si>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</si>
  <si>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</si>
  <si>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</si>
  <si>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</si>
  <si>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</si>
  <si>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</si>
  <si>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</si>
  <si>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</si>
  <si>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</si>
  <si>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</si>
  <si>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</si>
  <si>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</si>
  <si>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</si>
  <si>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</si>
  <si>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</si>
  <si>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</si>
  <si>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</si>
  <si>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</si>
  <si>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</si>
  <si>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</si>
  <si>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</si>
  <si>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</si>
  <si>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</si>
  <si>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</si>
  <si>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</si>
  <si>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</si>
  <si>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</si>
  <si>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</si>
  <si>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</si>
  <si>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</si>
  <si>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</si>
  <si>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</si>
  <si>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</si>
  <si>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</si>
  <si>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</si>
  <si>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</si>
  <si>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</si>
  <si>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</si>
  <si>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</si>
  <si>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</si>
  <si>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</si>
  <si>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</si>
  <si>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</si>
  <si>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</si>
  <si>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</si>
  <si>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</si>
  <si>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</si>
  <si>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</si>
  <si>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</si>
  <si>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</si>
  <si>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</si>
  <si>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</si>
  <si>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</si>
  <si>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</si>
  <si>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</si>
  <si>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</si>
  <si>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</si>
  <si>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</si>
  <si>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</si>
  <si>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</si>
  <si>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</si>
  <si>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</si>
  <si>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</si>
  <si>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</si>
  <si>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</si>
  <si>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</si>
  <si>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</si>
  <si>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</si>
  <si>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</si>
  <si>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</si>
  <si>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</si>
  <si>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</si>
  <si>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</si>
  <si>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</si>
  <si>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</si>
  <si>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</si>
  <si>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</si>
  <si>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</si>
  <si>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</si>
  <si>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</si>
  <si>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</si>
  <si>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</si>
  <si>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</si>
  <si>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</si>
  <si>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</si>
  <si>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</si>
  <si>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</si>
  <si>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</si>
  <si>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</si>
  <si>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</si>
  <si>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</si>
  <si>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</si>
  <si>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</si>
  <si>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</si>
  <si>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</si>
  <si>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</si>
  <si>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</si>
  <si>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</si>
  <si>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</si>
  <si>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</si>
  <si>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</si>
  <si>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</si>
  <si>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</si>
  <si>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</si>
  <si>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</si>
  <si>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</si>
  <si>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</si>
  <si>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</si>
  <si>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</si>
  <si>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</si>
  <si>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</si>
  <si>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</si>
  <si>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</si>
  <si>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</si>
  <si>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</si>
  <si>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</si>
  <si>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</si>
  <si>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</si>
  <si>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</si>
  <si>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</si>
  <si>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</si>
  <si>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</si>
  <si>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</si>
  <si>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</si>
  <si>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</si>
  <si>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</si>
  <si>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</si>
  <si>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</si>
  <si>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</si>
  <si>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</si>
  <si>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</si>
  <si>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</si>
  <si>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</si>
  <si>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</si>
  <si>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</si>
  <si>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</si>
  <si>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</si>
  <si>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</si>
  <si>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</si>
  <si>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</si>
  <si>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</si>
  <si>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</si>
  <si>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</si>
  <si>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</si>
  <si>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</si>
  <si>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</si>
  <si>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</si>
  <si>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</si>
  <si>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</si>
  <si>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</si>
  <si>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</si>
  <si>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</si>
  <si>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</si>
  <si>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</si>
  <si>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</si>
  <si>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</si>
  <si>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</si>
  <si>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</si>
  <si>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</si>
  <si>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</si>
  <si>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</si>
  <si>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</si>
  <si>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</si>
  <si>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</si>
  <si>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</si>
  <si>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</si>
  <si>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</si>
  <si>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</si>
  <si>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</si>
  <si>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</si>
  <si>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</si>
  <si>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</si>
  <si>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</si>
  <si>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</si>
  <si>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</si>
  <si>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</si>
  <si>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</si>
  <si>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</si>
  <si>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</si>
  <si>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</si>
  <si>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</si>
  <si>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</si>
  <si>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</si>
  <si>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</si>
  <si>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</si>
  <si>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</si>
  <si>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</si>
  <si>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</si>
  <si>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</si>
  <si>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</si>
  <si>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</si>
  <si>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</si>
  <si>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</si>
  <si>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</si>
  <si>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</si>
  <si>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</si>
  <si>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</si>
  <si>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</si>
  <si>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</si>
  <si>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</si>
  <si>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</si>
  <si>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</si>
  <si>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</si>
  <si>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</si>
  <si>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</si>
  <si>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</si>
  <si>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</si>
  <si>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</si>
  <si>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</si>
  <si>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</si>
  <si>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</si>
  <si>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</si>
  <si>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</si>
  <si>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</si>
  <si>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</si>
  <si>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</si>
  <si>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</si>
  <si>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</si>
  <si>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</si>
  <si>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</si>
  <si>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</si>
  <si>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</si>
  <si>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</si>
  <si>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</si>
  <si>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</si>
  <si>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</si>
  <si>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</si>
  <si>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</si>
  <si>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</si>
  <si>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</si>
  <si>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</si>
  <si>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</si>
  <si>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</si>
  <si>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</si>
  <si>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</si>
  <si>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</si>
  <si>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</si>
  <si>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</si>
  <si>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</si>
  <si>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</si>
  <si>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</si>
  <si>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</si>
  <si>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</si>
  <si>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</si>
  <si>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</si>
  <si>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</si>
  <si>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</si>
  <si>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</si>
  <si>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</si>
  <si>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</si>
  <si>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</si>
  <si>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</si>
  <si>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</si>
  <si>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</si>
  <si>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</si>
  <si>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</si>
  <si>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</si>
  <si>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</si>
  <si>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</si>
  <si>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</si>
  <si>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</si>
  <si>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</si>
  <si>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</si>
  <si>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</si>
  <si>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</si>
  <si>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</si>
  <si>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</si>
  <si>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</si>
  <si>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</si>
  <si>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</si>
  <si>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</si>
  <si>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</si>
  <si>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</si>
  <si>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</si>
  <si>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</si>
  <si>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</si>
  <si>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</si>
  <si>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</si>
  <si>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</si>
  <si>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</si>
  <si>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</si>
  <si>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</si>
  <si>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</si>
  <si>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</si>
  <si>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</si>
  <si>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</si>
  <si>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</si>
  <si>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</si>
  <si>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</si>
  <si>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</si>
  <si>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</si>
  <si>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</si>
  <si>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</si>
  <si>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</si>
  <si>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</si>
  <si>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</si>
  <si>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</si>
  <si>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</si>
  <si>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</si>
  <si>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</si>
  <si>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</si>
  <si>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</si>
  <si>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</si>
  <si>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</si>
  <si>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</si>
  <si>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</si>
  <si>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</si>
  <si>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</si>
  <si>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</si>
  <si>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</si>
  <si>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</si>
  <si>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</si>
  <si>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</si>
  <si>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</si>
  <si>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</si>
  <si>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</si>
  <si>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</si>
  <si>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</si>
  <si>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</si>
  <si>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</si>
  <si>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</si>
  <si>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</si>
  <si>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</si>
  <si>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</si>
  <si>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</si>
  <si>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</si>
  <si>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</si>
  <si>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</si>
  <si>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</si>
  <si>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</si>
  <si>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</si>
  <si>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</si>
  <si>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</si>
  <si>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</si>
  <si>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</si>
  <si>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</si>
  <si>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</si>
  <si>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</si>
  <si>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</si>
  <si>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</si>
  <si>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</si>
  <si>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</si>
  <si>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</si>
  <si>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</si>
  <si>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</si>
  <si>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</si>
  <si>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</si>
  <si>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</si>
  <si>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</si>
  <si>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</si>
  <si>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</si>
  <si>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</si>
  <si>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</si>
  <si>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</si>
  <si>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</si>
  <si>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</si>
  <si>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</si>
  <si>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</si>
  <si>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</si>
  <si>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</si>
  <si>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</si>
  <si>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</si>
  <si>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</si>
  <si>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</si>
  <si>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</si>
  <si>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</si>
  <si>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</si>
  <si>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</si>
  <si>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</si>
  <si>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</si>
  <si>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</si>
  <si>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</si>
  <si>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</si>
  <si>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</si>
  <si>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</si>
  <si>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</si>
  <si>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</si>
  <si>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</si>
  <si>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</si>
  <si>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</si>
  <si>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</si>
  <si>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</si>
  <si>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</si>
  <si>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</si>
  <si>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</si>
  <si>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</si>
  <si>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</si>
  <si>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</si>
  <si>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</si>
  <si>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</si>
  <si>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</si>
  <si>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</si>
  <si>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</si>
  <si>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</si>
  <si>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</si>
  <si>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</si>
  <si>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</si>
  <si>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</si>
  <si>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</si>
  <si>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</si>
  <si>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</si>
  <si>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</si>
  <si>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</si>
  <si>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</si>
  <si>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</si>
  <si>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</si>
  <si>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</si>
  <si>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</si>
  <si>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</si>
  <si>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</si>
  <si>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</si>
  <si>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</si>
  <si>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</si>
  <si>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</si>
  <si>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</si>
  <si>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</si>
  <si>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</si>
  <si>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</si>
  <si>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</si>
  <si>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</si>
  <si>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</si>
  <si>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</si>
  <si>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</si>
  <si>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</si>
  <si>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</si>
  <si>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</si>
  <si>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</si>
  <si>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</si>
  <si>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</si>
  <si>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</si>
  <si>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</si>
  <si>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</si>
  <si>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</si>
  <si>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</si>
  <si>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</si>
  <si>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</si>
  <si>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</si>
  <si>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</si>
  <si>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</si>
  <si>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</si>
  <si>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</si>
  <si>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</si>
  <si>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</si>
  <si>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</si>
  <si>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</si>
  <si>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</si>
  <si>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</si>
  <si>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</si>
  <si>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</si>
  <si>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</si>
  <si>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</si>
  <si>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</si>
  <si>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</si>
  <si>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</si>
  <si>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</si>
  <si>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</si>
  <si>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</si>
  <si>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</si>
  <si>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</si>
  <si>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</si>
  <si>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</si>
  <si>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</si>
  <si>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</si>
  <si>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</si>
  <si>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</si>
  <si>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</si>
  <si>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</si>
  <si>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</si>
  <si>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</si>
  <si>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</si>
  <si>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</si>
  <si>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</si>
  <si>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</si>
  <si>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</si>
  <si>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</si>
  <si>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</si>
  <si>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</si>
  <si>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</si>
  <si>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</si>
  <si>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</si>
  <si>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</si>
  <si>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</si>
  <si>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</si>
  <si>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</si>
  <si>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</si>
  <si>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</si>
  <si>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</si>
  <si>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</si>
  <si>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</si>
  <si>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</si>
  <si>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</si>
  <si>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</si>
  <si>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</si>
  <si>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</si>
  <si>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</si>
  <si>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</si>
  <si>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</si>
  <si>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</si>
  <si>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</si>
  <si>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</si>
  <si>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</si>
  <si>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</si>
  <si>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</si>
  <si>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</si>
  <si>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</si>
  <si>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</si>
  <si>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</si>
  <si>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</si>
  <si>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</si>
  <si>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</si>
  <si>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</si>
  <si>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</si>
  <si>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</si>
  <si>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</si>
  <si>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</si>
  <si>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</si>
  <si>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</si>
  <si>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</si>
  <si>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</si>
  <si>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</si>
  <si>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</si>
  <si>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</si>
  <si>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</si>
  <si>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</si>
  <si>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</si>
  <si>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</si>
  <si>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</si>
  <si>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</si>
  <si>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</si>
  <si>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</si>
  <si>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</si>
  <si>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</si>
  <si>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</si>
  <si>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</si>
  <si>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</si>
  <si>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</si>
  <si>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</si>
  <si>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</si>
  <si>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</si>
  <si>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</si>
  <si>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</si>
  <si>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</si>
  <si>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</si>
  <si>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</si>
  <si>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</si>
  <si>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</si>
  <si>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</si>
  <si>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</si>
  <si>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</si>
  <si>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</si>
  <si>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</si>
  <si>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</si>
  <si>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</si>
  <si>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</si>
  <si>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</si>
  <si>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</si>
  <si>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</si>
  <si>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</si>
  <si>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</si>
  <si>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</si>
  <si>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</si>
  <si>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</si>
  <si>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</si>
  <si>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</si>
  <si>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</si>
  <si>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</si>
  <si>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</si>
  <si>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</si>
  <si>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</si>
  <si>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</si>
  <si>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</si>
  <si>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</si>
  <si>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</si>
  <si>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</si>
  <si>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</si>
  <si>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</si>
  <si>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</si>
  <si>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</si>
  <si>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</si>
  <si>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</si>
  <si>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</si>
  <si>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</si>
  <si>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</si>
  <si>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</si>
  <si>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</si>
  <si>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</si>
  <si>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</si>
  <si>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</si>
  <si>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</si>
  <si>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</si>
  <si>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</si>
  <si>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</si>
  <si>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</si>
  <si>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</si>
  <si>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</si>
  <si>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</si>
  <si>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</si>
  <si>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</si>
  <si>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</si>
  <si>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</si>
  <si>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</si>
  <si>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</si>
  <si>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</si>
  <si>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</si>
  <si>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</si>
  <si>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</si>
  <si>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</si>
  <si>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</si>
  <si>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</si>
  <si>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</si>
  <si>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</si>
  <si>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</si>
  <si>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</si>
  <si>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</si>
  <si>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</si>
  <si>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</si>
  <si>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</si>
  <si>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</si>
  <si>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</si>
  <si>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</si>
  <si>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</si>
  <si>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</si>
  <si>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</si>
  <si>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</si>
  <si>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</si>
  <si>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</si>
  <si>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</si>
  <si>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</si>
  <si>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</si>
  <si>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</si>
  <si>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</si>
  <si>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</si>
  <si>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</si>
  <si>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</si>
  <si>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</si>
  <si>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</si>
  <si>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</si>
  <si>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</si>
  <si>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</si>
  <si>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</si>
  <si>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</si>
  <si>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</si>
  <si>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</si>
  <si>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</si>
  <si>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</si>
  <si>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</si>
  <si>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</si>
  <si>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</si>
  <si>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</si>
  <si>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</si>
  <si>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</si>
  <si>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</si>
  <si>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</si>
  <si>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</si>
  <si>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</si>
  <si>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</si>
  <si>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</si>
  <si>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</si>
  <si>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</si>
  <si>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</si>
  <si>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</si>
  <si>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</si>
  <si>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</si>
  <si>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</si>
  <si>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</si>
  <si>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</si>
  <si>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</si>
  <si>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</si>
  <si>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</si>
  <si>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</si>
  <si>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</si>
  <si>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</si>
  <si>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</si>
  <si>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</si>
  <si>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</si>
  <si>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</si>
  <si>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</si>
  <si>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</si>
  <si>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</si>
  <si>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</si>
  <si>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</si>
  <si>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</si>
  <si>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</si>
  <si>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</si>
  <si>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</si>
  <si>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</si>
  <si>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</si>
  <si>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</si>
  <si>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</si>
  <si>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</si>
  <si>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</si>
  <si>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</si>
  <si>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</si>
  <si>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</si>
  <si>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</si>
  <si>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</si>
  <si>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</si>
  <si>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</si>
  <si>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</si>
  <si>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</si>
  <si>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</si>
  <si>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</si>
  <si>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</si>
  <si>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</si>
  <si>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</si>
  <si>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</si>
  <si>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</si>
  <si>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</si>
  <si>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</si>
  <si>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</si>
  <si>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</si>
  <si>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</si>
  <si>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</si>
  <si>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</si>
  <si>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</si>
  <si>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</si>
  <si>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</si>
  <si>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</si>
  <si>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</si>
  <si>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</si>
  <si>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</si>
  <si>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</si>
  <si>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</si>
  <si>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</si>
  <si>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</si>
  <si>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</si>
  <si>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</si>
  <si>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</si>
  <si>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</si>
  <si>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</si>
  <si>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</si>
  <si>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</si>
  <si>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</si>
  <si>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</si>
  <si>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</si>
  <si>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</si>
  <si>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</si>
  <si>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</si>
  <si>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</si>
  <si>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</si>
  <si>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</si>
  <si>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</si>
  <si>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</si>
  <si>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</si>
  <si>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</si>
  <si>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</si>
  <si>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</si>
  <si>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</si>
  <si>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</si>
  <si>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</si>
  <si>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</si>
  <si>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</si>
  <si>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</si>
  <si>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</si>
  <si>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</si>
  <si>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</si>
  <si>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</si>
  <si>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</si>
  <si>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</si>
  <si>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</si>
  <si>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</si>
  <si>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</si>
  <si>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</si>
  <si>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</si>
  <si>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</si>
  <si>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</si>
  <si>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</si>
  <si>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</si>
  <si>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</si>
  <si>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</si>
  <si>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</si>
  <si>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</si>
  <si>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</si>
  <si>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</si>
  <si>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</si>
  <si>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</si>
  <si>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</si>
  <si>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</si>
  <si>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</si>
  <si>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</si>
  <si>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</si>
  <si>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</si>
  <si>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</si>
  <si>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</si>
  <si>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</si>
  <si>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</si>
  <si>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</si>
  <si>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</si>
  <si>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</si>
  <si>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</si>
  <si>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</si>
  <si>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</si>
  <si>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</si>
  <si>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</si>
  <si>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</si>
  <si>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</si>
  <si>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</si>
  <si>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</si>
  <si>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</si>
  <si>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</si>
  <si>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</si>
  <si>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</si>
  <si>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</si>
  <si>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</si>
  <si>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</si>
  <si>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</si>
  <si>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</si>
  <si>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</si>
  <si>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</si>
  <si>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</si>
  <si>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</si>
  <si>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</si>
  <si>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</si>
  <si>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</si>
  <si>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</si>
  <si>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</si>
  <si>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</si>
  <si>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</si>
  <si>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</si>
  <si>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</si>
  <si>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</si>
  <si>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</si>
  <si>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</si>
  <si>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</si>
  <si>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</si>
  <si>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</si>
  <si>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</si>
  <si>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</si>
  <si>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</si>
  <si>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</si>
  <si>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</si>
  <si>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</si>
  <si>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</si>
  <si>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</si>
  <si>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</si>
  <si>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</si>
  <si>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</si>
  <si>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</si>
  <si>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</si>
  <si>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</si>
  <si>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</si>
  <si>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</si>
  <si>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</si>
  <si>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</si>
  <si>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</si>
  <si>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</si>
  <si>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</si>
  <si>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</si>
  <si>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</si>
  <si>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</si>
  <si>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</si>
  <si>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</si>
  <si>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</si>
  <si>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</si>
  <si>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</si>
  <si>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</si>
  <si>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</si>
  <si>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</si>
  <si>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</si>
  <si>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</si>
  <si>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</si>
  <si>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</si>
  <si>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</si>
  <si>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</si>
  <si>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</si>
  <si>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</si>
  <si>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</si>
  <si>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</si>
  <si>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</si>
  <si>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</si>
  <si>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</si>
  <si>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</si>
  <si>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</si>
  <si>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</si>
  <si>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</si>
  <si>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</si>
  <si>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</si>
  <si>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</si>
  <si>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</si>
  <si>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</si>
  <si>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</si>
  <si>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</si>
  <si>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</si>
  <si>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</si>
  <si>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</si>
  <si>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</si>
  <si>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</si>
  <si>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</si>
  <si>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</si>
  <si>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</si>
  <si>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</si>
  <si>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</si>
  <si>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</si>
  <si>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</si>
  <si>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</si>
  <si>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</si>
  <si>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</si>
  <si>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</si>
  <si>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</si>
  <si>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</si>
  <si>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</si>
  <si>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</si>
  <si>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</si>
  <si>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</si>
  <si>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</si>
  <si>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</si>
  <si>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</si>
  <si>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</si>
  <si>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</si>
  <si>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</si>
  <si>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</si>
  <si>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</si>
  <si>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</si>
  <si>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</si>
  <si>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</si>
  <si>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</si>
  <si>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</si>
  <si>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</si>
  <si>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</si>
  <si>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</si>
  <si>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</si>
  <si>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</si>
  <si>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</si>
  <si>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</si>
  <si>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</si>
  <si>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</si>
  <si>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</si>
  <si>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</si>
  <si>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</si>
  <si>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</si>
  <si>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</si>
  <si>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</si>
  <si>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</si>
  <si>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</si>
  <si>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</si>
  <si>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</si>
  <si>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</si>
  <si>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</si>
  <si>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</si>
  <si>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</si>
  <si>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</si>
  <si>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</si>
  <si>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</si>
  <si>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</si>
  <si>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</si>
  <si>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</si>
  <si>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</si>
  <si>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</si>
  <si>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</si>
  <si>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</si>
  <si>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</si>
  <si>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</si>
  <si>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</si>
  <si>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</si>
  <si>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</si>
  <si>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</si>
  <si>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</si>
  <si>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</si>
  <si>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</si>
  <si>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</si>
  <si>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</si>
  <si>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</si>
  <si>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</si>
  <si>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</si>
  <si>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</si>
  <si>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</si>
  <si>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</si>
  <si>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</si>
  <si>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</si>
  <si>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</si>
  <si>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</si>
  <si>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</si>
  <si>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</si>
  <si>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</si>
  <si>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</si>
  <si>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</si>
  <si>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</si>
  <si>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</si>
  <si>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</si>
  <si>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</si>
  <si>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</si>
  <si>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</si>
  <si>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</si>
  <si>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</si>
  <si>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</si>
  <si>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</si>
  <si>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</si>
  <si>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</si>
  <si>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</si>
  <si>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</si>
  <si>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</si>
  <si>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</si>
  <si>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</si>
  <si>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</si>
  <si>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</si>
  <si>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</si>
  <si>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</si>
  <si>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</si>
  <si>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</si>
  <si>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</si>
  <si>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</si>
  <si>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</si>
  <si>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</si>
  <si>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</si>
  <si>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</si>
  <si>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</si>
  <si>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</si>
  <si>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</si>
  <si>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</si>
  <si>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</si>
  <si>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</si>
  <si>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</si>
  <si>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</si>
  <si>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</si>
  <si>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</si>
  <si>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</si>
  <si>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</si>
  <si>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</si>
  <si>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</si>
  <si>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</si>
  <si>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</si>
  <si>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</si>
  <si>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</si>
  <si>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</si>
  <si>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</si>
  <si>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</si>
  <si>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</si>
  <si>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</si>
  <si>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</si>
  <si>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</si>
  <si>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</si>
  <si>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</si>
  <si>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</si>
  <si>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</si>
  <si>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</si>
  <si>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</si>
  <si>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</si>
  <si>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</si>
  <si>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</si>
  <si>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</si>
  <si>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</si>
  <si>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</si>
  <si>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</si>
  <si>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</si>
  <si>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</si>
  <si>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</si>
  <si>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</si>
  <si>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</si>
  <si>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</si>
  <si>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</si>
  <si>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</si>
  <si>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</si>
  <si>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</si>
  <si>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</si>
  <si>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</si>
  <si>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</si>
  <si>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</si>
  <si>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</si>
  <si>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</si>
  <si>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</si>
  <si>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</si>
  <si>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</si>
  <si>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</si>
  <si>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</si>
  <si>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</si>
  <si>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</si>
  <si>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</si>
  <si>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</si>
  <si>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</si>
  <si>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</si>
  <si>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</si>
  <si>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</si>
  <si>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</si>
  <si>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</si>
  <si>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</si>
  <si>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</si>
  <si>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</si>
  <si>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</si>
  <si>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</si>
  <si>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</si>
  <si>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</si>
  <si>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</si>
  <si>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</si>
  <si>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</si>
  <si>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</si>
  <si>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</si>
  <si>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</si>
  <si>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</si>
  <si>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</si>
  <si>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</si>
  <si>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</si>
  <si>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</si>
  <si>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</si>
  <si>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</si>
  <si>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</si>
  <si>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</si>
  <si>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</si>
  <si>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</si>
  <si>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</si>
  <si>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</si>
  <si>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</si>
  <si>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</si>
  <si>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</si>
  <si>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</si>
  <si>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</si>
  <si>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</si>
  <si>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</si>
  <si>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</si>
  <si>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</si>
  <si>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</si>
  <si>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</si>
  <si>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</si>
  <si>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</si>
  <si>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</si>
  <si>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</si>
  <si>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</si>
  <si>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</si>
  <si>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</si>
  <si>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</si>
  <si>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</si>
  <si>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</si>
  <si>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</si>
  <si>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</si>
  <si>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</si>
  <si>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</si>
  <si>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</si>
  <si>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</si>
  <si>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</si>
  <si>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</si>
  <si>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</si>
  <si>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</si>
  <si>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</si>
  <si>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</si>
  <si>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</si>
  <si>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</si>
  <si>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</si>
  <si>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</si>
  <si>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</si>
  <si>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</si>
  <si>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</si>
  <si>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</si>
  <si>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</si>
  <si>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</si>
  <si>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</si>
  <si>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</si>
  <si>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</si>
  <si>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</si>
  <si>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</si>
  <si>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</si>
  <si>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</si>
  <si>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</si>
  <si>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</si>
  <si>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</si>
  <si>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</si>
  <si>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</si>
  <si>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</si>
  <si>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</si>
  <si>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</si>
  <si>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</si>
  <si>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</si>
  <si>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</si>
  <si>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</si>
  <si>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</si>
  <si>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</si>
  <si>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</si>
  <si>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</si>
  <si>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</si>
  <si>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</si>
  <si>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</si>
  <si>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</si>
  <si>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</si>
  <si>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</si>
  <si>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</si>
  <si>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</si>
  <si>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</si>
  <si>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</si>
  <si>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</si>
  <si>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</si>
  <si>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</si>
  <si>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</si>
  <si>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</si>
  <si>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</si>
  <si>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</si>
  <si>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</si>
  <si>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</si>
  <si>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</si>
  <si>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</si>
  <si>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</si>
  <si>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</si>
  <si>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</si>
  <si>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</si>
  <si>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</si>
  <si>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</si>
  <si>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</si>
  <si>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</si>
  <si>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</si>
  <si>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</si>
  <si>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</si>
  <si>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</si>
  <si>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</si>
  <si>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</si>
  <si>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</si>
  <si>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</si>
  <si>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</si>
  <si>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</si>
  <si>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</si>
  <si>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</si>
  <si>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</si>
  <si>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</si>
  <si>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</si>
  <si>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</si>
  <si>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</si>
  <si>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</si>
  <si>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</si>
  <si>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</si>
  <si>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</si>
  <si>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</si>
  <si>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</si>
  <si>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</si>
  <si>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</si>
  <si>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</si>
  <si>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</si>
  <si>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</si>
  <si>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</si>
  <si>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</si>
  <si>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</si>
  <si>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</si>
  <si>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</si>
  <si>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</si>
  <si>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</si>
  <si>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</si>
  <si>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</si>
  <si>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</si>
  <si>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</si>
  <si>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</si>
  <si>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</si>
  <si>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</si>
  <si>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</si>
  <si>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</si>
  <si>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</si>
  <si>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</si>
  <si>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</si>
  <si>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</si>
  <si>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</si>
  <si>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</si>
  <si>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</si>
  <si>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</si>
  <si>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</si>
  <si>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</si>
  <si>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</si>
  <si>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</si>
  <si>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</si>
  <si>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</si>
  <si>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</si>
  <si>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</si>
  <si>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</si>
  <si>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</si>
  <si>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</si>
  <si>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</si>
  <si>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</si>
  <si>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</si>
  <si>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</si>
  <si>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</si>
  <si>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</si>
  <si>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</si>
  <si>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</si>
  <si>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</si>
  <si>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</si>
  <si>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</si>
  <si>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</si>
  <si>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</si>
  <si>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</si>
  <si>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</si>
  <si>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</si>
  <si>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</si>
  <si>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</si>
  <si>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</si>
  <si>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</si>
  <si>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</si>
  <si>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</si>
  <si>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</si>
  <si>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</si>
  <si>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</si>
  <si>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</si>
  <si>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</si>
  <si>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</si>
  <si>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</si>
  <si>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</si>
  <si>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</si>
  <si>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</si>
  <si>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</si>
  <si>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</si>
  <si>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</si>
  <si>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</si>
  <si>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</si>
  <si>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</si>
  <si>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</si>
  <si>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</si>
  <si>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</si>
  <si>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</si>
  <si>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</si>
  <si>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</si>
  <si>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</si>
  <si>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</si>
  <si>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</si>
  <si>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</si>
  <si>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</si>
  <si>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</si>
  <si>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</si>
  <si>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</si>
  <si>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</si>
  <si>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</si>
  <si>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</si>
  <si>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</si>
  <si>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</si>
  <si>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</si>
  <si>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</si>
  <si>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</si>
  <si>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</si>
  <si>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</si>
  <si>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</si>
  <si>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</si>
  <si>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</si>
  <si>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</si>
  <si>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</si>
  <si>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</si>
  <si>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</si>
  <si>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</si>
  <si>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</si>
  <si>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</si>
  <si>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</si>
  <si>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</si>
  <si>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</si>
  <si>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</si>
  <si>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</si>
  <si>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</si>
  <si>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</si>
  <si>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</si>
  <si>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</si>
  <si>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</si>
  <si>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</si>
  <si>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</si>
  <si>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</si>
  <si>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</si>
  <si>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</si>
  <si>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</si>
  <si>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</si>
  <si>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</si>
  <si>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</si>
  <si>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</si>
  <si>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</si>
  <si>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</si>
  <si>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</si>
  <si>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</si>
  <si>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</si>
  <si>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</si>
  <si>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</si>
  <si>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</si>
  <si>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</si>
  <si>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</si>
  <si>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</si>
  <si>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</si>
  <si>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</si>
  <si>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</si>
  <si>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</si>
  <si>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</si>
  <si>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</si>
  <si>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</si>
  <si>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</si>
  <si>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</si>
  <si>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</si>
  <si>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</si>
  <si>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</si>
  <si>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</si>
  <si>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</si>
  <si>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</si>
  <si>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</si>
  <si>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</si>
  <si>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</si>
  <si>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</si>
  <si>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</si>
  <si>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</si>
  <si>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</si>
  <si>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</si>
  <si>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</si>
  <si>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</si>
  <si>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</si>
  <si>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</si>
  <si>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</si>
  <si>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</si>
  <si>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</si>
  <si>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</si>
  <si>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</si>
  <si>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</si>
  <si>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</si>
  <si>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</si>
  <si>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</si>
  <si>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</si>
  <si>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</si>
  <si>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</si>
  <si>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</si>
  <si>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</si>
  <si>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</si>
  <si>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</si>
  <si>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</si>
  <si>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</si>
  <si>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</si>
  <si>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</si>
  <si>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</si>
  <si>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</si>
  <si>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</si>
  <si>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</si>
  <si>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</si>
  <si>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</si>
  <si>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</si>
  <si>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</si>
  <si>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</si>
  <si>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</si>
  <si>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</si>
  <si>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</si>
  <si>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</si>
  <si>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</si>
  <si>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</si>
  <si>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</si>
  <si>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</si>
  <si>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</si>
  <si>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</si>
  <si>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</si>
  <si>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</si>
  <si>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</si>
  <si>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</si>
  <si>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</si>
  <si>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</si>
  <si>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</si>
  <si>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</si>
  <si>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</si>
  <si>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</si>
  <si>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</si>
  <si>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</si>
  <si>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</si>
  <si>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</si>
  <si>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</si>
  <si>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</si>
  <si>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</si>
  <si>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</si>
  <si>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</si>
  <si>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</si>
  <si>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</si>
  <si>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</si>
  <si>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</si>
  <si>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</si>
  <si>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</si>
  <si>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</si>
  <si>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</si>
  <si>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</si>
  <si>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</si>
  <si>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</si>
  <si>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</si>
  <si>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</si>
  <si>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</si>
  <si>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</si>
  <si>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</si>
  <si>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</si>
  <si>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</si>
  <si>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</si>
  <si>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</si>
  <si>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</si>
  <si>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</si>
  <si>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</si>
  <si>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</si>
  <si>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</si>
  <si>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</si>
  <si>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</si>
  <si>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</si>
  <si>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</si>
  <si>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</si>
  <si>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</si>
  <si>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</si>
  <si>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</si>
  <si>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</si>
  <si>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</si>
  <si>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</si>
  <si>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</si>
  <si>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</si>
  <si>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</si>
  <si>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</si>
  <si>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</si>
  <si>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</si>
  <si>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</si>
  <si>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</si>
  <si>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</si>
  <si>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</si>
  <si>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</si>
  <si>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</si>
  <si>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</si>
  <si>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</si>
  <si>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</si>
  <si>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</si>
  <si>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</si>
  <si>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</si>
  <si>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</si>
  <si>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</si>
  <si>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</si>
  <si>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</si>
  <si>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</si>
  <si>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</si>
  <si>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</si>
  <si>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</si>
  <si>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</si>
  <si>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</si>
  <si>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</si>
  <si>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</si>
  <si>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</si>
  <si>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</si>
  <si>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</si>
  <si>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</si>
  <si>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</si>
  <si>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</si>
  <si>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</si>
  <si>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</si>
  <si>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</si>
  <si>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</si>
  <si>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</si>
  <si>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</si>
  <si>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</si>
  <si>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</si>
  <si>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</si>
  <si>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</si>
  <si>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</si>
  <si>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</si>
  <si>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</si>
  <si>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</si>
  <si>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</si>
  <si>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</si>
  <si>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</si>
  <si>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</si>
  <si>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</si>
  <si>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</si>
  <si>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</si>
  <si>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</si>
  <si>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</si>
  <si>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</si>
  <si>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</si>
  <si>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</si>
  <si>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</si>
  <si>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</si>
  <si>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</si>
  <si>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</si>
  <si>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</si>
  <si>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</si>
  <si>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</si>
  <si>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</si>
  <si>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</si>
  <si>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</si>
  <si>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</si>
  <si>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</si>
  <si>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</si>
  <si>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</si>
  <si>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</si>
  <si>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</si>
  <si>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</si>
  <si>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</si>
  <si>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</si>
  <si>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</si>
  <si>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</si>
  <si>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</si>
  <si>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</si>
  <si>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</si>
  <si>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</si>
  <si>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</si>
  <si>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</si>
  <si>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</si>
  <si>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</si>
  <si>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</si>
  <si>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</si>
  <si>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</si>
  <si>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</si>
  <si>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</si>
  <si>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</si>
  <si>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</si>
  <si>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</si>
  <si>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</si>
  <si>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</si>
  <si>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</si>
  <si>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</si>
  <si>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</si>
  <si>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</si>
  <si>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</si>
  <si>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</si>
  <si>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</si>
  <si>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</si>
  <si>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</si>
  <si>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</si>
  <si>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</si>
  <si>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</si>
  <si>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</si>
  <si>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</si>
  <si>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</si>
  <si>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</si>
  <si>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</si>
  <si>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</si>
  <si>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</si>
  <si>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</si>
  <si>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</si>
  <si>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</si>
  <si>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</si>
  <si>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</si>
  <si>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</si>
  <si>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</si>
  <si>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</si>
  <si>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</si>
  <si>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</si>
  <si>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</si>
  <si>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</si>
  <si>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</si>
  <si>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</si>
  <si>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</si>
  <si>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</si>
  <si>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</si>
  <si>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</si>
  <si>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</si>
  <si>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</si>
  <si>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</si>
  <si>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</si>
  <si>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</si>
  <si>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</si>
  <si>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</si>
  <si>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</si>
  <si>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</si>
  <si>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</si>
  <si>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</si>
  <si>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</si>
  <si>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</si>
  <si>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</si>
  <si>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</si>
  <si>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</si>
  <si>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</si>
  <si>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</si>
  <si>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</si>
  <si>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</si>
  <si>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</si>
  <si>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</si>
  <si>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</si>
  <si>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</si>
  <si>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</si>
  <si>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</si>
  <si>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</si>
  <si>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</si>
  <si>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</si>
  <si>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</si>
  <si>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</si>
  <si>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</si>
  <si>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</si>
  <si>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</si>
  <si>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</si>
  <si>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</si>
  <si>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</si>
  <si>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</si>
  <si>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</si>
  <si>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</si>
  <si>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</si>
  <si>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</si>
  <si>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</si>
  <si>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</si>
  <si>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</si>
  <si>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</si>
  <si>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</si>
  <si>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</si>
  <si>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</si>
  <si>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</si>
  <si>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</si>
  <si>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</si>
  <si>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</si>
  <si>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</si>
  <si>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</si>
  <si>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</si>
  <si>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</si>
  <si>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</si>
  <si>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</si>
  <si>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</si>
  <si>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</si>
  <si>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</si>
  <si>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</si>
  <si>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</si>
  <si>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</si>
  <si>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</si>
  <si>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</si>
  <si>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</si>
  <si>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</si>
  <si>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</si>
  <si>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</si>
  <si>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</si>
  <si>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</si>
  <si>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</si>
  <si>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</si>
  <si>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</si>
  <si>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</si>
  <si>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</si>
  <si>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</si>
  <si>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</si>
  <si>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</si>
  <si>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</si>
  <si>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</si>
  <si>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</si>
  <si>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</si>
  <si>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</si>
  <si>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</si>
  <si>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</si>
  <si>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</si>
  <si>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</si>
  <si>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</si>
  <si>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</si>
  <si>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</si>
  <si>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</si>
  <si>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</si>
  <si>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</si>
  <si>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</si>
  <si>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</si>
  <si>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</si>
  <si>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</si>
  <si>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</si>
  <si>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</si>
  <si>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</si>
  <si>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</si>
  <si>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</si>
  <si>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</si>
  <si>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</si>
  <si>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</si>
  <si>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</si>
  <si>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</si>
  <si>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</si>
  <si>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</si>
  <si>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</si>
  <si>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</si>
  <si>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</si>
  <si>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</si>
  <si>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</si>
  <si>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</si>
  <si>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</si>
  <si>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</si>
  <si>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</si>
  <si>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</si>
  <si>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</si>
  <si>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</si>
  <si>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</si>
  <si>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</si>
  <si>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</si>
  <si>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</si>
  <si>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</si>
  <si>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</si>
  <si>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</si>
  <si>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</si>
  <si>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</si>
  <si>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</si>
  <si>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</si>
  <si>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</si>
  <si>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</si>
  <si>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</si>
  <si>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</si>
  <si>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</si>
  <si>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</si>
  <si>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</si>
  <si>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</si>
  <si>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</si>
  <si>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</si>
  <si>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</si>
  <si>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</si>
  <si>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</si>
  <si>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</si>
  <si>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</si>
  <si>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</si>
  <si>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</si>
  <si>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</si>
  <si>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</si>
  <si>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</si>
  <si>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</si>
  <si>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</si>
  <si>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</si>
  <si>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</si>
  <si>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</si>
  <si>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</si>
  <si>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</si>
  <si>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</si>
  <si>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</si>
  <si>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</si>
  <si>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</si>
  <si>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</si>
  <si>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</si>
  <si>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</si>
  <si>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</si>
  <si>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</si>
  <si>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</si>
  <si>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</si>
  <si>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</si>
  <si>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</si>
  <si>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</si>
  <si>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</si>
  <si>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</si>
  <si>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</si>
  <si>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</si>
  <si>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</si>
  <si>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</si>
  <si>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</si>
  <si>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</si>
  <si>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</si>
  <si>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</si>
  <si>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</si>
  <si>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</si>
  <si>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</si>
  <si>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</si>
  <si>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</si>
  <si>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</si>
  <si>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</si>
  <si>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</si>
  <si>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</si>
  <si>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</si>
  <si>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</si>
  <si>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</si>
  <si>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</si>
  <si>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</si>
  <si>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</si>
  <si>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</si>
  <si>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</si>
  <si>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</si>
  <si>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</si>
  <si>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</si>
  <si>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</si>
  <si>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</si>
  <si>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</si>
  <si>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</si>
  <si>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</si>
  <si>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</si>
  <si>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</si>
  <si>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</si>
  <si>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</si>
  <si>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</si>
  <si>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</si>
  <si>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</si>
  <si>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</si>
  <si>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</si>
  <si>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</si>
  <si>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</si>
  <si>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</si>
  <si>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</si>
  <si>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</si>
  <si>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</si>
  <si>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</si>
  <si>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</si>
  <si>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</si>
  <si>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</si>
  <si>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</si>
  <si>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</si>
  <si>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</si>
  <si>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</si>
  <si>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</si>
  <si>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</si>
  <si>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</si>
  <si>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</si>
  <si>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</si>
  <si>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</si>
  <si>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</si>
  <si>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</si>
  <si>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</si>
  <si>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</si>
  <si>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</si>
  <si>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</si>
  <si>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</si>
  <si>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</si>
  <si>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</si>
  <si>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</si>
  <si>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</si>
  <si>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</si>
  <si>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</si>
  <si>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</si>
  <si>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</si>
  <si>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</si>
  <si>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</si>
  <si>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</si>
  <si>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</si>
  <si>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</si>
  <si>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</si>
  <si>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</si>
  <si>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</si>
  <si>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</si>
  <si>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</si>
  <si>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</si>
  <si>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</si>
  <si>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</si>
  <si>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</si>
  <si>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</si>
  <si>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</si>
  <si>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</si>
  <si>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</si>
  <si>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</si>
  <si>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</si>
  <si>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</si>
  <si>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</si>
  <si>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</si>
  <si>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</si>
  <si>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</si>
  <si>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</si>
  <si>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</si>
  <si>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</si>
  <si>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</si>
  <si>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</si>
  <si>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</si>
  <si>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</si>
  <si>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</si>
  <si>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</si>
  <si>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</si>
  <si>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</si>
  <si>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</si>
  <si>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</si>
  <si>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</si>
  <si>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</si>
  <si>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</si>
  <si>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</si>
  <si>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</si>
  <si>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</si>
  <si>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</si>
  <si>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</si>
  <si>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</si>
  <si>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</si>
  <si>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</si>
  <si>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</si>
  <si>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</si>
  <si>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</si>
  <si>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</si>
  <si>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</si>
  <si>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</si>
  <si>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</si>
  <si>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</si>
  <si>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</si>
  <si>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</si>
  <si>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</si>
  <si>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</si>
  <si>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</si>
  <si>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</si>
  <si>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</si>
  <si>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</si>
  <si>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</si>
  <si>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</si>
  <si>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</si>
  <si>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</si>
  <si>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</si>
  <si>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</si>
  <si>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</si>
  <si>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</si>
  <si>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</si>
  <si>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</si>
  <si>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</si>
  <si>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</si>
  <si>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</si>
  <si>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</si>
  <si>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</si>
  <si>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</si>
  <si>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</si>
  <si>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</si>
  <si>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</si>
  <si>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</si>
  <si>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</si>
  <si>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</si>
  <si>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</si>
  <si>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</si>
  <si>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</si>
  <si>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</si>
  <si>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</si>
  <si>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</si>
  <si>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</si>
  <si>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</si>
  <si>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</si>
  <si>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</si>
  <si>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</si>
  <si>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</si>
  <si>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</si>
  <si>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</si>
  <si>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</si>
  <si>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</si>
  <si>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</si>
  <si>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</si>
  <si>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</si>
  <si>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</si>
  <si>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</si>
  <si>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</si>
  <si>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</si>
  <si>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</si>
  <si>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</si>
  <si>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</si>
  <si>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</si>
  <si>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</si>
  <si>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</si>
  <si>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</si>
  <si>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</si>
  <si>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</si>
  <si>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</si>
  <si>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</si>
  <si>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</si>
  <si>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</si>
  <si>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</si>
  <si>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</si>
  <si>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</si>
  <si>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</si>
  <si>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</si>
  <si>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</si>
  <si>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</si>
  <si>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</si>
  <si>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</si>
  <si>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</si>
  <si>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</si>
  <si>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</si>
  <si>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</si>
  <si>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</si>
  <si>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</si>
  <si>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</si>
  <si>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</si>
  <si>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</si>
  <si>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</si>
  <si>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</si>
  <si>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</si>
  <si>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</si>
  <si>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</si>
  <si>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</si>
  <si>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</si>
  <si>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</si>
  <si>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</si>
  <si>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</si>
  <si>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</si>
  <si>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</si>
  <si>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</si>
  <si>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</si>
  <si>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</si>
  <si>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</si>
  <si>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</si>
  <si>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</si>
  <si>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</si>
  <si>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</si>
  <si>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</si>
  <si>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</si>
  <si>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</si>
  <si>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</si>
  <si>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</si>
  <si>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</si>
  <si>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</si>
  <si>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</si>
  <si>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</si>
  <si>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</si>
  <si>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</si>
  <si>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</si>
  <si>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</si>
  <si>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</si>
  <si>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</si>
  <si>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</si>
  <si>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</si>
  <si>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</si>
  <si>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</si>
  <si>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</si>
  <si>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</si>
  <si>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</si>
  <si>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</si>
  <si>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</si>
  <si>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</si>
  <si>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</si>
  <si>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</si>
  <si>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</si>
  <si>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</si>
  <si>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</si>
  <si>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</si>
  <si>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</si>
  <si>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</si>
  <si>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</si>
  <si>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</si>
  <si>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</si>
  <si>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</si>
  <si>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</si>
  <si>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</si>
  <si>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</si>
  <si>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</si>
  <si>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</si>
  <si>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</si>
  <si>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</si>
  <si>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</si>
  <si>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</si>
  <si>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</si>
  <si>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</si>
  <si>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</si>
  <si>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</si>
  <si>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</si>
  <si>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</si>
  <si>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</si>
  <si>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</si>
  <si>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</si>
  <si>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</si>
  <si>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</si>
  <si>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</si>
  <si>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</si>
  <si>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</si>
  <si>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</si>
  <si>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</si>
  <si>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</si>
  <si>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</si>
  <si>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</si>
  <si>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</si>
  <si>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</si>
  <si>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</si>
  <si>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</si>
  <si>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</si>
  <si>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</si>
  <si>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</si>
  <si>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</si>
  <si>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</si>
  <si>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</si>
  <si>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</si>
  <si>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</si>
  <si>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</si>
  <si>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</si>
  <si>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</si>
  <si>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</si>
  <si>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</si>
  <si>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</si>
  <si>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</si>
  <si>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</si>
  <si>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</si>
  <si>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</si>
  <si>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</si>
  <si>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</si>
  <si>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</si>
  <si>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</si>
  <si>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</si>
  <si>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</si>
  <si>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</si>
  <si>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</si>
  <si>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</si>
  <si>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</si>
  <si>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</si>
  <si>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</si>
  <si>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</si>
  <si>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</si>
  <si>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</si>
  <si>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</si>
  <si>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</si>
  <si>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</si>
  <si>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</si>
  <si>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</si>
  <si>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</si>
  <si>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</si>
  <si>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</si>
  <si>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</si>
  <si>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</si>
  <si>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</si>
  <si>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</si>
  <si>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</si>
  <si>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</si>
  <si>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</si>
  <si>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</si>
  <si>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</si>
  <si>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</si>
  <si>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</si>
  <si>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</si>
  <si>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</si>
  <si>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</si>
  <si>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</si>
  <si>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</si>
  <si>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</si>
  <si>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</si>
  <si>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</si>
  <si>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</si>
  <si>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</si>
  <si>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</si>
  <si>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</si>
  <si>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</si>
  <si>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</si>
  <si>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</si>
  <si>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</si>
  <si>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</si>
  <si>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</si>
  <si>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</si>
  <si>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</si>
  <si>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</si>
  <si>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</si>
  <si>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</si>
  <si>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</si>
  <si>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</si>
  <si>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</si>
  <si>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</si>
  <si>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</si>
  <si>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</si>
  <si>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</si>
  <si>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</si>
  <si>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</si>
  <si>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</si>
  <si>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</si>
  <si>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</si>
  <si>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</si>
  <si>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</si>
  <si>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</si>
  <si>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</si>
  <si>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</si>
  <si>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</si>
  <si>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</si>
  <si>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</si>
  <si>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</si>
  <si>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</si>
  <si>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</si>
  <si>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</si>
  <si>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</si>
  <si>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</si>
  <si>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</si>
  <si>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</si>
  <si>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</si>
  <si>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</si>
  <si>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</si>
  <si>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</si>
  <si>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</si>
  <si>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</si>
  <si>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</si>
  <si>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</si>
  <si>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</si>
  <si>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</si>
  <si>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</si>
  <si>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</si>
  <si>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</si>
  <si>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</si>
  <si>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</si>
  <si>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</si>
  <si>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</si>
  <si>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</si>
  <si>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</si>
  <si>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</si>
  <si>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</si>
  <si>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</si>
  <si>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</si>
  <si>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</si>
  <si>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</si>
  <si>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</si>
  <si>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</si>
  <si>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</si>
  <si>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</si>
  <si>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</si>
  <si>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</si>
  <si>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</si>
  <si>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</si>
  <si>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</si>
  <si>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</si>
  <si>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</si>
  <si>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</si>
  <si>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</si>
  <si>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</si>
  <si>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</si>
  <si>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</si>
  <si>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</si>
  <si>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</si>
  <si>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</si>
  <si>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</si>
  <si>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</si>
  <si>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</si>
  <si>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</si>
  <si>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</si>
  <si>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</si>
  <si>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</si>
  <si>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</si>
  <si>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</si>
  <si>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</si>
  <si>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</si>
  <si>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</si>
  <si>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</si>
  <si>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</si>
  <si>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</si>
  <si>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</si>
  <si>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</si>
  <si>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</si>
  <si>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</si>
  <si>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</si>
  <si>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</si>
  <si>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</si>
  <si>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</si>
  <si>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</si>
  <si>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</si>
  <si>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</si>
  <si>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</si>
  <si>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</si>
  <si>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</si>
  <si>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</si>
  <si>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</si>
  <si>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</si>
  <si>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</si>
  <si>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</si>
  <si>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</si>
  <si>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</si>
  <si>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</si>
  <si>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</si>
  <si>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</si>
  <si>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</si>
  <si>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</si>
  <si>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</si>
  <si>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</si>
  <si>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</si>
  <si>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</si>
  <si>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</si>
  <si>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</si>
  <si>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</si>
  <si>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</si>
  <si>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</si>
  <si>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</si>
  <si>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</si>
  <si>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</si>
  <si>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</si>
  <si>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</si>
  <si>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</si>
  <si>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</si>
  <si>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</si>
  <si>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</si>
  <si>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</si>
  <si>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</si>
  <si>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</si>
  <si>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</si>
  <si>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</si>
  <si>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</si>
  <si>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</si>
  <si>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</si>
  <si>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</si>
  <si>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</si>
  <si>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</si>
  <si>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</si>
  <si>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</si>
  <si>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</si>
  <si>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</si>
  <si>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</si>
  <si>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</si>
  <si>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</si>
  <si>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</si>
  <si>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</si>
  <si>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</si>
  <si>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</si>
  <si>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</si>
  <si>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</si>
  <si>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</si>
  <si>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</si>
  <si>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</si>
  <si>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</si>
  <si>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</si>
  <si>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</si>
  <si>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</si>
  <si>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</si>
  <si>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</si>
  <si>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</si>
  <si>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</si>
  <si>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</si>
  <si>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</si>
  <si>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</si>
  <si>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</si>
  <si>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</si>
  <si>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</si>
  <si>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</si>
  <si>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</si>
  <si>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</si>
  <si>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</si>
  <si>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</si>
  <si>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</si>
  <si>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</si>
  <si>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</si>
  <si>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</si>
  <si>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</si>
  <si>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</si>
  <si>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</si>
  <si>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</si>
  <si>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</si>
  <si>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</si>
  <si>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</si>
  <si>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</si>
  <si>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</si>
  <si>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</si>
  <si>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</si>
  <si>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</si>
  <si>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</si>
  <si>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</si>
  <si>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</si>
  <si>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</si>
  <si>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</si>
  <si>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</si>
  <si>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</si>
  <si>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</si>
  <si>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</si>
  <si>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</si>
  <si>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</si>
  <si>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</si>
  <si>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</si>
  <si>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</si>
  <si>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</si>
  <si>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</si>
  <si>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</si>
  <si>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</si>
  <si>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</si>
  <si>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</si>
  <si>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</si>
  <si>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</si>
  <si>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</si>
  <si>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</si>
  <si>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</si>
  <si>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</si>
  <si>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</si>
  <si>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</si>
  <si>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</si>
  <si>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</si>
  <si>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</si>
  <si>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</si>
  <si>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</si>
  <si>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</si>
  <si>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</si>
  <si>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</si>
  <si>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</si>
  <si>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</si>
  <si>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</si>
  <si>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</si>
  <si>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</si>
  <si>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</si>
  <si>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</si>
  <si>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</si>
  <si>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</si>
  <si>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</si>
  <si>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</si>
  <si>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</si>
  <si>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</si>
  <si>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</si>
  <si>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</si>
  <si>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</si>
  <si>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</si>
  <si>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</si>
  <si>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</si>
  <si>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</si>
  <si>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</si>
  <si>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</si>
  <si>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</si>
  <si>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</si>
  <si>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</si>
  <si>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</si>
  <si>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</si>
  <si>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</si>
  <si>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</si>
  <si>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</si>
  <si>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</si>
  <si>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</si>
  <si>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</si>
  <si>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</si>
  <si>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</si>
  <si>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</si>
  <si>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</si>
  <si>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</si>
  <si>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</si>
  <si>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</si>
  <si>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</si>
  <si>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</si>
  <si>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</si>
  <si>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</si>
  <si>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</si>
  <si>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</si>
  <si>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</si>
  <si>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</si>
  <si>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</si>
  <si>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</si>
  <si>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</si>
  <si>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</si>
  <si>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</si>
  <si>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</si>
  <si>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</si>
  <si>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</si>
  <si>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</si>
  <si>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</si>
  <si>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</si>
  <si>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</si>
  <si>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</si>
  <si>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</si>
  <si>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</si>
  <si>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</si>
  <si>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</si>
  <si>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</si>
  <si>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</si>
  <si>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</si>
  <si>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</si>
  <si>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</si>
  <si>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</si>
  <si>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</si>
  <si>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</si>
  <si>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</si>
  <si>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</si>
  <si>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</si>
  <si>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</si>
  <si>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</si>
  <si>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</si>
  <si>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</si>
  <si>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</si>
  <si>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</si>
  <si>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</si>
  <si>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</si>
  <si>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</si>
  <si>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</si>
  <si>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</si>
  <si>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</si>
  <si>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</si>
  <si>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</si>
  <si>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</si>
  <si>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</si>
  <si>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</si>
  <si>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</si>
  <si>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</si>
  <si>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</si>
  <si>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</si>
  <si>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</si>
  <si>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</si>
  <si>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</si>
  <si>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</si>
  <si>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</si>
  <si>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</si>
  <si>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</si>
  <si>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</si>
  <si>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</si>
  <si>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</si>
  <si>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</si>
  <si>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</si>
  <si>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</si>
  <si>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</si>
  <si>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</si>
  <si>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</si>
  <si>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</si>
  <si>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</si>
  <si>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</si>
  <si>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</si>
  <si>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</si>
  <si>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</si>
  <si>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</si>
  <si>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</si>
  <si>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</si>
  <si>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</si>
  <si>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</si>
  <si>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</si>
  <si>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</si>
  <si>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</si>
  <si>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</si>
  <si>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</si>
  <si>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</si>
  <si>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</si>
  <si>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</si>
  <si>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</si>
  <si>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</si>
  <si>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</si>
  <si>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</si>
  <si>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</si>
  <si>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</si>
  <si>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</si>
  <si>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</si>
  <si>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</si>
  <si>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</si>
  <si>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</si>
  <si>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</si>
  <si>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</si>
  <si>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</si>
  <si>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</si>
  <si>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</si>
  <si>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</si>
  <si>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</si>
  <si>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</si>
  <si>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</si>
  <si>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</si>
  <si>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</si>
  <si>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</si>
  <si>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</si>
  <si>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</si>
  <si>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</si>
  <si>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</si>
  <si>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</si>
  <si>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</si>
  <si>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</si>
  <si>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</si>
  <si>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</si>
  <si>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</si>
  <si>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</si>
  <si>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</si>
  <si>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</si>
  <si>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</si>
  <si>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</si>
  <si>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</si>
  <si>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</si>
  <si>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</si>
  <si>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</si>
  <si>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</si>
  <si>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</si>
  <si>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</si>
  <si>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</si>
  <si>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</si>
  <si>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</si>
  <si>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</si>
  <si>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</si>
  <si>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</si>
  <si>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</si>
  <si>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</si>
  <si>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</si>
  <si>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</si>
  <si>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</si>
  <si>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</si>
  <si>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</si>
  <si>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</si>
  <si>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</si>
  <si>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</si>
  <si>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</si>
  <si>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</si>
  <si>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</si>
  <si>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</si>
  <si>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</si>
  <si>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</si>
  <si>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</si>
  <si>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</si>
  <si>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</si>
  <si>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</si>
  <si>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</si>
  <si>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</si>
  <si>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</si>
  <si>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</si>
  <si>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</si>
  <si>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</si>
  <si>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</si>
  <si>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</si>
  <si>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</si>
  <si>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</si>
  <si>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</si>
  <si>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</si>
  <si>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</si>
  <si>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</si>
  <si>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</si>
  <si>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</si>
  <si>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</si>
  <si>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</si>
  <si>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</si>
  <si>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</si>
  <si>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</si>
  <si>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</si>
  <si>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</si>
  <si>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</si>
  <si>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</si>
  <si>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</si>
  <si>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</si>
  <si>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</si>
  <si>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</si>
  <si>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</si>
  <si>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</si>
  <si>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</si>
  <si>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</si>
  <si>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</si>
  <si>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</si>
  <si>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</si>
  <si>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</si>
  <si>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</si>
  <si>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</si>
  <si>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</si>
  <si>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</si>
  <si>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</si>
  <si>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</si>
  <si>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</si>
  <si>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</si>
  <si>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</si>
  <si>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</si>
  <si>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</si>
  <si>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</si>
  <si>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</si>
  <si>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</si>
  <si>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</si>
  <si>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</si>
  <si>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</si>
  <si>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</si>
  <si>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</si>
  <si>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</si>
  <si>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</si>
  <si>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</si>
  <si>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</si>
  <si>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</si>
  <si>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</si>
  <si>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</si>
  <si>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</si>
  <si>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</si>
  <si>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</si>
  <si>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</si>
  <si>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</si>
  <si>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</si>
  <si>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</si>
  <si>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</si>
  <si>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</si>
  <si>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</si>
  <si>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</si>
  <si>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</si>
  <si>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</si>
  <si>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</si>
  <si>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</si>
  <si>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</si>
  <si>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</si>
  <si>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</si>
  <si>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</si>
  <si>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</si>
  <si>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</si>
  <si>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</si>
  <si>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</si>
  <si>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</si>
  <si>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</si>
  <si>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</si>
  <si>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</si>
  <si>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</si>
  <si>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</si>
  <si>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</si>
  <si>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</si>
  <si>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</si>
  <si>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</si>
  <si>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</si>
  <si>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</si>
  <si>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</si>
  <si>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</si>
  <si>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</si>
  <si>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</si>
  <si>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</si>
  <si>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</si>
  <si>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</si>
  <si>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</si>
  <si>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</si>
  <si>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</si>
  <si>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</si>
  <si>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</si>
  <si>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</si>
  <si>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</si>
  <si>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</si>
  <si>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</si>
  <si>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</si>
  <si>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</si>
  <si>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</si>
  <si>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</si>
  <si>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</si>
  <si>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</si>
  <si>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</si>
  <si>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</si>
  <si>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</si>
  <si>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</si>
  <si>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</si>
  <si>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</si>
  <si>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</si>
  <si>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</si>
  <si>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</si>
  <si>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</si>
  <si>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</si>
  <si>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</si>
  <si>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</si>
  <si>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</si>
  <si>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</si>
  <si>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</si>
  <si>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</si>
  <si>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</si>
  <si>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</si>
  <si>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</si>
  <si>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</si>
  <si>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</si>
  <si>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</si>
  <si>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</si>
  <si>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</si>
  <si>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</si>
  <si>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</si>
  <si>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</si>
  <si>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</si>
  <si>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</si>
  <si>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</si>
  <si>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</si>
  <si>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</si>
  <si>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</si>
  <si>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</si>
  <si>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</si>
  <si>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</si>
  <si>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</si>
  <si>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</si>
  <si>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</si>
  <si>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</si>
  <si>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</si>
  <si>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</si>
  <si>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</si>
  <si>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</si>
  <si>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</si>
  <si>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</si>
  <si>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</si>
  <si>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</si>
  <si>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</si>
  <si>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</si>
  <si>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</si>
  <si>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</si>
  <si>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</si>
  <si>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</si>
  <si>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</si>
  <si>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</si>
  <si>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</si>
  <si>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</si>
  <si>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</si>
  <si>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</si>
  <si>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</si>
  <si>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</si>
  <si>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</si>
  <si>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</si>
  <si>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</si>
  <si>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</si>
  <si>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</si>
  <si>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</si>
  <si>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</si>
  <si>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</si>
  <si>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</si>
  <si>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</si>
  <si>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</si>
  <si>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</si>
  <si>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</si>
  <si>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</si>
  <si>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</si>
  <si>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</si>
  <si>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</si>
  <si>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</si>
  <si>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</si>
  <si>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</si>
  <si>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</si>
  <si>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</si>
  <si>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</si>
  <si>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</si>
  <si>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</si>
  <si>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</si>
  <si>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</si>
  <si>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</si>
  <si>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</si>
  <si>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</si>
  <si>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</si>
  <si>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</si>
  <si>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</si>
  <si>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</si>
  <si>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</si>
  <si>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</si>
  <si>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</si>
  <si>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</si>
  <si>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</si>
  <si>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</si>
  <si>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</si>
  <si>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</si>
  <si>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</si>
  <si>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</si>
  <si>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</si>
  <si>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</si>
  <si>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</si>
  <si>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</si>
  <si>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</si>
  <si>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</si>
  <si>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</si>
  <si>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</si>
  <si>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</si>
  <si>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</si>
  <si>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</si>
  <si>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</si>
  <si>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</si>
  <si>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</si>
  <si>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</si>
  <si>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</si>
  <si>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</si>
  <si>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</si>
  <si>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</si>
  <si>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</si>
  <si>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</si>
  <si>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</si>
  <si>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</si>
  <si>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</si>
  <si>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</si>
  <si>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</si>
  <si>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</si>
  <si>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</si>
  <si>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</si>
  <si>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</si>
  <si>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</si>
  <si>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</si>
  <si>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</si>
  <si>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</si>
  <si>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</si>
  <si>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</si>
  <si>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</si>
  <si>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</si>
  <si>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</si>
  <si>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</si>
  <si>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</si>
  <si>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</si>
  <si>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</si>
  <si>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</si>
  <si>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</si>
  <si>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</si>
  <si>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</si>
  <si>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</si>
  <si>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</si>
  <si>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</si>
  <si>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</si>
  <si>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</si>
  <si>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</si>
  <si>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</si>
  <si>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</si>
  <si>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</si>
  <si>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</si>
  <si>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</si>
  <si>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</si>
  <si>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</si>
  <si>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</si>
  <si>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</si>
  <si>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</si>
  <si>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</si>
  <si>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</si>
  <si>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</si>
  <si>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</si>
  <si>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</si>
  <si>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</si>
  <si>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</si>
  <si>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</si>
  <si>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</si>
  <si>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</si>
  <si>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</si>
  <si>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</si>
  <si>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</si>
  <si>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</si>
  <si>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</si>
  <si>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</si>
  <si>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</si>
  <si>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</si>
  <si>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</si>
  <si>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</si>
  <si>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</si>
  <si>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</si>
  <si>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</si>
  <si>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</si>
  <si>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</si>
  <si>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</si>
  <si>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</si>
  <si>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</si>
  <si>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</si>
  <si>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</si>
  <si>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</si>
  <si>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</si>
  <si>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</si>
  <si>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</si>
  <si>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</si>
  <si>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</si>
  <si>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</si>
  <si>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</si>
  <si>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</si>
  <si>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</si>
  <si>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</si>
  <si>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</si>
  <si>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</si>
  <si>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</si>
  <si>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</si>
  <si>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</si>
  <si>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</si>
  <si>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</si>
  <si>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</si>
  <si>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</si>
  <si>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</si>
  <si>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</si>
  <si>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</si>
  <si>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</si>
  <si>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</si>
  <si>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</si>
  <si>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</si>
  <si>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</si>
  <si>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</si>
  <si>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</si>
  <si>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</si>
  <si>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</si>
  <si>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</si>
  <si>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</si>
  <si>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</si>
  <si>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</si>
  <si>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</si>
  <si>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</si>
  <si>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</si>
  <si>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</si>
  <si>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</si>
  <si>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</si>
  <si>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</si>
  <si>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</si>
  <si>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</si>
  <si>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</si>
  <si>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</si>
  <si>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</si>
  <si>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</si>
  <si>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</si>
  <si>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</si>
  <si>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</si>
  <si>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</si>
  <si>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</si>
  <si>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</si>
  <si>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</si>
  <si>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</si>
  <si>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</si>
  <si>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</si>
  <si>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</si>
  <si>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</si>
  <si>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</si>
  <si>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</si>
  <si>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</si>
  <si>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</si>
  <si>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</si>
  <si>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</si>
  <si>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</si>
  <si>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</si>
  <si>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</si>
  <si>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</si>
  <si>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</si>
  <si>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</si>
  <si>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</si>
  <si>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</si>
  <si>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</si>
  <si>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</si>
  <si>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</si>
  <si>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</si>
  <si>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</si>
  <si>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</si>
  <si>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</si>
  <si>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</si>
  <si>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</si>
  <si>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</si>
  <si>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</si>
  <si>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</si>
  <si>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</si>
  <si>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</si>
  <si>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</si>
  <si>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</si>
  <si>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</si>
  <si>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</si>
  <si>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</si>
  <si>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</si>
  <si>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</si>
  <si>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</si>
  <si>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</si>
  <si>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</si>
  <si>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</si>
  <si>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</si>
  <si>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</si>
  <si>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</si>
  <si>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</si>
  <si>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</si>
  <si>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</si>
  <si>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</si>
  <si>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</si>
  <si>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</si>
  <si>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</si>
  <si>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</si>
  <si>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</si>
  <si>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</si>
  <si>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</si>
  <si>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</si>
  <si>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</si>
  <si>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</si>
  <si>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</si>
  <si>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</si>
  <si>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</si>
  <si>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</si>
  <si>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</si>
  <si>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</si>
  <si>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</si>
  <si>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</si>
  <si>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</si>
  <si>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</si>
  <si>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</si>
  <si>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</si>
  <si>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</si>
  <si>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</si>
  <si>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</si>
  <si>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</si>
  <si>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</si>
  <si>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</si>
  <si>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</si>
  <si>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</si>
  <si>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</si>
  <si>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</si>
  <si>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</si>
  <si>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</si>
  <si>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</si>
  <si>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</si>
  <si>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</si>
  <si>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</si>
  <si>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</si>
  <si>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</si>
  <si>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</si>
  <si>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</si>
  <si>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</si>
  <si>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</si>
  <si>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</si>
  <si>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</si>
  <si>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</si>
  <si>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</si>
  <si>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</si>
  <si>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</si>
  <si>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</si>
  <si>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</si>
  <si>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</si>
  <si>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</si>
  <si>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</si>
  <si>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</si>
  <si>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</si>
  <si>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</si>
  <si>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</si>
  <si>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</si>
  <si>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</si>
  <si>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</si>
  <si>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</si>
  <si>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</si>
  <si>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</si>
  <si>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</si>
  <si>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</si>
  <si>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</si>
  <si>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</si>
  <si>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</si>
  <si>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</si>
  <si>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</si>
  <si>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</si>
  <si>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</si>
  <si>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</si>
  <si>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</si>
  <si>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</si>
  <si>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</si>
  <si>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</si>
  <si>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</si>
  <si>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</si>
  <si>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</si>
  <si>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</si>
  <si>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</si>
  <si>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</si>
  <si>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</si>
  <si>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</si>
  <si>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</si>
  <si>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</si>
  <si>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</si>
  <si>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</si>
  <si>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</si>
  <si>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</si>
  <si>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</si>
  <si>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</si>
  <si>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</si>
  <si>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</si>
  <si>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</si>
  <si>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</si>
  <si>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</si>
  <si>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</si>
  <si>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</si>
  <si>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</si>
  <si>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</si>
  <si>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</si>
  <si>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</si>
  <si>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</si>
  <si>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</si>
  <si>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</si>
  <si>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</si>
  <si>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</si>
  <si>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</si>
  <si>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</si>
  <si>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</si>
  <si>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</si>
  <si>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</si>
  <si>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</si>
  <si>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</si>
  <si>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</si>
  <si>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</si>
  <si>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</si>
  <si>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</si>
  <si>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</si>
  <si>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</si>
  <si>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</si>
  <si>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</si>
  <si>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</si>
  <si>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</si>
  <si>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</si>
  <si>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</si>
  <si>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</si>
  <si>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</si>
  <si>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</si>
  <si>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</si>
  <si>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</si>
  <si>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</si>
  <si>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</si>
  <si>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</si>
  <si>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</si>
  <si>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</si>
  <si>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</si>
  <si>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</si>
  <si>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</si>
  <si>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</si>
  <si>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</si>
  <si>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</si>
  <si>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</si>
  <si>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</si>
  <si>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</si>
  <si>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</si>
  <si>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</si>
  <si>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</si>
  <si>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</si>
  <si>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</si>
  <si>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</si>
  <si>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</si>
  <si>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</si>
  <si>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</si>
  <si>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</si>
  <si>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</si>
  <si>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</si>
  <si>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</si>
  <si>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</si>
  <si>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</si>
  <si>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</si>
  <si>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</si>
  <si>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</si>
  <si>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</si>
  <si>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</si>
  <si>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</si>
  <si>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</si>
  <si>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</si>
  <si>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</si>
  <si>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</si>
  <si>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</si>
  <si>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</si>
  <si>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</si>
  <si>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</si>
  <si>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</si>
  <si>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</si>
  <si>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</si>
  <si>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</si>
  <si>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</si>
  <si>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</si>
  <si>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</si>
  <si>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</si>
  <si>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</si>
  <si>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</si>
  <si>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</si>
  <si>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</si>
  <si>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</si>
  <si>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</si>
  <si>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</si>
  <si>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</si>
  <si>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</si>
  <si>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</si>
  <si>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</si>
  <si>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</si>
  <si>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</si>
  <si>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</si>
  <si>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</si>
  <si>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</si>
  <si>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</si>
  <si>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</si>
  <si>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</si>
  <si>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</si>
  <si>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</si>
  <si>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</si>
  <si>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</si>
  <si>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</si>
  <si>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</si>
  <si>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</si>
  <si>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</si>
  <si>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</si>
  <si>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</si>
  <si>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</si>
  <si>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</si>
  <si>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</si>
  <si>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</si>
  <si>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</si>
  <si>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</si>
  <si>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</si>
  <si>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</si>
  <si>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</si>
  <si>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</si>
  <si>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</si>
  <si>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</si>
  <si>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</si>
  <si>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</si>
  <si>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</si>
  <si>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</si>
  <si>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</si>
  <si>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</si>
  <si>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</si>
  <si>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</si>
  <si>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</si>
  <si>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</si>
  <si>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</si>
  <si>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</si>
  <si>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</si>
  <si>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</si>
  <si>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</si>
  <si>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</si>
  <si>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</si>
  <si>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</si>
  <si>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</si>
  <si>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</si>
  <si>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</si>
  <si>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</si>
  <si>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</si>
  <si>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</si>
  <si>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</si>
  <si>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</si>
  <si>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</si>
  <si>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</si>
  <si>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</si>
  <si>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</si>
  <si>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</si>
  <si>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</si>
  <si>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</si>
  <si>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</si>
  <si>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</si>
  <si>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</si>
  <si>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</si>
  <si>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</si>
  <si>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</si>
  <si>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</si>
  <si>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</si>
  <si>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</si>
  <si>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</si>
  <si>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</si>
  <si>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</si>
  <si>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</si>
  <si>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</si>
  <si>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</si>
  <si>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</si>
  <si>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</si>
  <si>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</si>
  <si>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</si>
  <si>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</si>
  <si>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</si>
  <si>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</si>
  <si>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</si>
  <si>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</si>
  <si>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</si>
  <si>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</si>
  <si>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</si>
  <si>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</si>
  <si>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</si>
  <si>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</si>
  <si>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</si>
  <si>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</si>
  <si>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</si>
  <si>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</si>
  <si>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</si>
  <si>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</si>
  <si>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</si>
  <si>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</si>
  <si>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</si>
  <si>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</si>
  <si>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</si>
  <si>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</si>
  <si>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</si>
  <si>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</si>
  <si>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</si>
  <si>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</si>
  <si>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</si>
  <si>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</si>
  <si>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</si>
  <si>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</si>
  <si>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</si>
  <si>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</si>
  <si>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</si>
  <si>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</si>
  <si>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</si>
  <si>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</si>
  <si>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</si>
  <si>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</si>
  <si>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</si>
  <si>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</si>
  <si>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</si>
  <si>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</si>
  <si>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</si>
  <si>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</si>
  <si>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</si>
  <si>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</si>
  <si>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</si>
  <si>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</si>
  <si>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</si>
  <si>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</si>
  <si>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</si>
  <si>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</si>
  <si>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</si>
  <si>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</si>
  <si>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</si>
  <si>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</si>
  <si>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</si>
  <si>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</si>
  <si>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</si>
  <si>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</si>
  <si>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</si>
  <si>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</si>
  <si>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</si>
  <si>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</si>
  <si>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</si>
  <si>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</si>
  <si>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</si>
  <si>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</si>
  <si>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</si>
  <si>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</si>
  <si>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</si>
  <si>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</si>
  <si>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</si>
  <si>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</si>
  <si>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</si>
  <si>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</si>
  <si>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</si>
  <si>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</si>
  <si>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</si>
  <si>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</si>
  <si>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</si>
  <si>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</si>
  <si>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</si>
  <si>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</si>
  <si>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</si>
  <si>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</si>
  <si>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</si>
  <si>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</si>
  <si>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</si>
  <si>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</si>
  <si>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</si>
  <si>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</si>
  <si>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</si>
  <si>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</si>
  <si>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</si>
  <si>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</si>
  <si>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</si>
  <si>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</si>
  <si>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</si>
  <si>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</si>
  <si>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</si>
  <si>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</si>
  <si>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</si>
  <si>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</si>
  <si>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</si>
  <si>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</si>
  <si>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</si>
  <si>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</si>
  <si>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</si>
  <si>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</si>
  <si>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</si>
  <si>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</si>
  <si>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</si>
  <si>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</si>
  <si>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</si>
  <si>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</si>
  <si>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</si>
  <si>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</si>
  <si>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</si>
  <si>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</si>
  <si>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</si>
  <si>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</si>
  <si>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</si>
  <si>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</si>
  <si>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</si>
  <si>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</si>
  <si>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</si>
  <si>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</si>
  <si>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</si>
  <si>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</si>
  <si>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</si>
  <si>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</si>
  <si>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</si>
  <si>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</si>
  <si>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</si>
  <si>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</si>
  <si>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</si>
  <si>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</si>
  <si>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</si>
  <si>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</si>
  <si>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</si>
  <si>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</si>
  <si>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</si>
  <si>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</si>
  <si>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</si>
  <si>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</si>
  <si>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</si>
  <si>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</si>
  <si>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</si>
  <si>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</si>
  <si>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</si>
  <si>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</si>
  <si>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</si>
  <si>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</si>
  <si>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</si>
  <si>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</si>
  <si>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</si>
  <si>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</si>
  <si>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</si>
  <si>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</si>
  <si>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</si>
  <si>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</si>
  <si>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</si>
  <si>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</si>
  <si>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</si>
  <si>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</si>
  <si>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</si>
  <si>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</si>
  <si>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</si>
  <si>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</si>
  <si>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</si>
  <si>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</si>
  <si>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</si>
  <si>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</si>
  <si>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</si>
  <si>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</si>
  <si>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</si>
  <si>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</si>
  <si>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</si>
  <si>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</si>
  <si>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</si>
  <si>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</si>
  <si>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</si>
  <si>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</si>
  <si>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</si>
  <si>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</si>
  <si>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</si>
  <si>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</si>
  <si>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</si>
  <si>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</si>
  <si>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</si>
  <si>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</si>
  <si>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</si>
  <si>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</si>
  <si>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</si>
  <si>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</si>
  <si>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</si>
  <si>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</si>
  <si>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</si>
  <si>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</si>
  <si>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</si>
  <si>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</si>
  <si>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</si>
  <si>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</si>
  <si>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</si>
  <si>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</si>
  <si>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</si>
  <si>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</si>
  <si>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</si>
  <si>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</si>
  <si>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</si>
  <si>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</si>
  <si>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</si>
  <si>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</si>
  <si>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</si>
  <si>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</si>
  <si>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</si>
  <si>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</si>
  <si>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</si>
  <si>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</si>
  <si>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</si>
  <si>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</si>
  <si>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</si>
  <si>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</si>
  <si>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</si>
  <si>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</si>
  <si>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</si>
  <si>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</si>
  <si>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</si>
  <si>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</si>
  <si>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</si>
  <si>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</si>
  <si>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</si>
  <si>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</si>
  <si>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</si>
  <si>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</si>
  <si>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</si>
  <si>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</si>
  <si>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</si>
  <si>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</si>
  <si>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</si>
  <si>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</si>
  <si>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</si>
  <si>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</si>
  <si>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</si>
  <si>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</si>
  <si>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</si>
  <si>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</si>
  <si>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</si>
  <si>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</si>
  <si>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</si>
  <si>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</si>
  <si>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</si>
  <si>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</si>
  <si>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</si>
  <si>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</si>
  <si>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</si>
  <si>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</si>
  <si>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</si>
  <si>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</si>
  <si>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</si>
  <si>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</si>
  <si>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</si>
  <si>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</si>
  <si>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</si>
  <si>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</si>
  <si>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</si>
  <si>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</si>
  <si>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</si>
  <si>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</si>
  <si>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</si>
  <si>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</si>
  <si>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</si>
  <si>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</si>
  <si>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</si>
  <si>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</si>
  <si>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</si>
  <si>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</si>
  <si>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</si>
  <si>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</si>
  <si>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</si>
  <si>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</si>
  <si>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</si>
  <si>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</si>
  <si>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</si>
  <si>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</si>
  <si>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</si>
  <si>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</si>
  <si>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</si>
  <si>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</si>
  <si>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</si>
  <si>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</si>
  <si>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</si>
  <si>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</si>
  <si>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</si>
  <si>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</si>
  <si>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</si>
  <si>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</si>
  <si>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</si>
  <si>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</si>
  <si>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</si>
  <si>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</si>
  <si>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</si>
  <si>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</si>
  <si>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</si>
  <si>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</si>
  <si>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</si>
  <si>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</si>
  <si>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</si>
  <si>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</si>
  <si>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</si>
  <si>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</si>
  <si>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</si>
  <si>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</si>
  <si>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</si>
  <si>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</si>
  <si>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</si>
  <si>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</si>
  <si>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</si>
  <si>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</si>
  <si>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</si>
  <si>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</si>
  <si>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</si>
  <si>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</si>
  <si>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</si>
  <si>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</si>
  <si>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</si>
  <si>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</si>
  <si>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</si>
  <si>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</si>
  <si>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</si>
  <si>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</si>
  <si>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</si>
  <si>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</si>
  <si>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</si>
  <si>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</si>
  <si>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</si>
  <si>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</si>
  <si>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</si>
  <si>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</si>
  <si>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</si>
  <si>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</si>
  <si>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</si>
  <si>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</si>
  <si>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</si>
  <si>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</si>
  <si>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</si>
  <si>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</si>
  <si>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</si>
  <si>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</si>
  <si>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</si>
  <si>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</si>
  <si>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</si>
  <si>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</si>
  <si>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</si>
  <si>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</si>
  <si>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</si>
  <si>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</si>
  <si>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</si>
  <si>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</si>
  <si>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</si>
  <si>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</si>
  <si>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</si>
  <si>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</si>
  <si>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</si>
  <si>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</si>
  <si>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</si>
  <si>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</si>
  <si>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</si>
  <si>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</si>
  <si>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</si>
  <si>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</si>
  <si>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</si>
  <si>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</si>
  <si>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</si>
  <si>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</si>
  <si>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</si>
  <si>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</si>
  <si>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</si>
  <si>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</si>
  <si>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</si>
  <si>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</si>
  <si>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</si>
  <si>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</si>
  <si>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</si>
  <si>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</si>
  <si>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</si>
  <si>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</si>
  <si>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</si>
  <si>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</si>
  <si>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</si>
  <si>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</si>
  <si>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</si>
  <si>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</si>
  <si>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</si>
  <si>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</si>
  <si>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</si>
  <si>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</si>
  <si>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</si>
  <si>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</si>
  <si>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</si>
  <si>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</si>
  <si>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</si>
  <si>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</si>
  <si>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</si>
  <si>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</si>
  <si>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</si>
  <si>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</si>
  <si>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</si>
  <si>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</si>
  <si>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</si>
  <si>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</si>
  <si>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</si>
  <si>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</si>
  <si>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</si>
  <si>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</si>
  <si>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</si>
  <si>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</si>
  <si>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</si>
  <si>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</si>
  <si>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</si>
  <si>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</si>
  <si>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</si>
  <si>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</si>
  <si>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</si>
  <si>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</si>
  <si>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</si>
  <si>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</si>
  <si>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</si>
  <si>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</si>
  <si>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</si>
  <si>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</si>
  <si>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</si>
  <si>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</si>
  <si>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</si>
  <si>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</si>
  <si>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</si>
  <si>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</si>
  <si>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</si>
  <si>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</si>
  <si>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</si>
  <si>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</si>
  <si>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</si>
  <si>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</si>
  <si>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</si>
  <si>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</si>
  <si>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</si>
  <si>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</si>
  <si>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</si>
  <si>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</si>
  <si>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</si>
  <si>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</si>
  <si>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</si>
  <si>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</si>
  <si>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</si>
  <si>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</si>
  <si>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</si>
  <si>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</si>
  <si>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</si>
  <si>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</si>
  <si>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</si>
  <si>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</si>
  <si>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</si>
  <si>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</si>
  <si>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</si>
  <si>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</si>
  <si>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</si>
  <si>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</si>
  <si>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</si>
  <si>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</si>
  <si>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</si>
  <si>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</si>
  <si>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</si>
  <si>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</si>
  <si>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</si>
  <si>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</si>
  <si>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</si>
  <si>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</si>
  <si>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</si>
  <si>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</si>
  <si>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</si>
  <si>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</si>
  <si>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</si>
  <si>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</si>
  <si>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</si>
  <si>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</si>
  <si>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</si>
  <si>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</si>
  <si>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</si>
  <si>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</si>
  <si>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</si>
  <si>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</si>
  <si>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</si>
  <si>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</si>
  <si>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</si>
  <si>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</si>
  <si>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</si>
  <si>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</si>
  <si>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</si>
  <si>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</si>
  <si>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</si>
  <si>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</si>
  <si>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</si>
  <si>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</si>
  <si>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</si>
  <si>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</si>
  <si>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</si>
  <si>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</si>
  <si>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</si>
  <si>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</si>
  <si>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</si>
  <si>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</si>
  <si>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</si>
  <si>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</si>
  <si>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</si>
  <si>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</si>
  <si>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</si>
  <si>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</si>
  <si>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</si>
  <si>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</si>
  <si>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</si>
  <si>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</si>
  <si>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</si>
  <si>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</si>
  <si>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</si>
  <si>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</si>
  <si>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</si>
  <si>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</si>
  <si>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</si>
  <si>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</si>
  <si>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</si>
  <si>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</si>
  <si>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</si>
  <si>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</si>
  <si>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</si>
  <si>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</si>
  <si>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</si>
  <si>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</si>
  <si>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</si>
  <si>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</si>
  <si>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</si>
  <si>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</si>
  <si>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</si>
  <si>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</si>
  <si>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</si>
  <si>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</si>
  <si>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</si>
  <si>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</si>
  <si>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</si>
  <si>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</si>
  <si>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</si>
  <si>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</si>
  <si>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</si>
  <si>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</si>
  <si>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</si>
  <si>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</si>
  <si>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</si>
  <si>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</si>
  <si>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</si>
  <si>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</si>
  <si>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</si>
  <si>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</si>
  <si>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</si>
  <si>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</si>
  <si>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</si>
  <si>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</si>
  <si>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</si>
  <si>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</si>
  <si>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</si>
  <si>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</si>
  <si>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</si>
  <si>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</si>
  <si>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</si>
  <si>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</si>
  <si>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</si>
  <si>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</si>
  <si>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</si>
  <si>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</si>
  <si>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</si>
  <si>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</si>
  <si>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</si>
  <si>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</si>
  <si>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</si>
  <si>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</si>
  <si>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</si>
  <si>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</si>
  <si>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</si>
  <si>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</si>
  <si>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</si>
  <si>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</si>
  <si>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</si>
  <si>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</si>
  <si>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</si>
  <si>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</si>
  <si>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</si>
  <si>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</si>
  <si>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</si>
  <si>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</si>
  <si>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</si>
  <si>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</si>
  <si>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</si>
  <si>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</si>
  <si>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</si>
  <si>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</si>
  <si>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</si>
  <si>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</si>
  <si>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</si>
  <si>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</si>
  <si>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</si>
  <si>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</si>
  <si>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</si>
  <si>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</si>
  <si>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</si>
  <si>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</si>
  <si>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</si>
  <si>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</si>
  <si>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</si>
  <si>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</si>
  <si>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</si>
  <si>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</si>
  <si>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</si>
  <si>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</si>
  <si>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</si>
  <si>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</si>
  <si>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</si>
  <si>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</si>
  <si>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</si>
  <si>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</si>
  <si>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</si>
  <si>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</si>
  <si>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</si>
  <si>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</si>
  <si>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</si>
  <si>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</si>
  <si>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</si>
  <si>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</si>
  <si>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</si>
  <si>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</si>
  <si>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</si>
  <si>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</si>
  <si>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</si>
  <si>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</si>
  <si>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</si>
  <si>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</si>
  <si>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</si>
  <si>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</si>
  <si>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</si>
  <si>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</si>
  <si>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</si>
  <si>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</si>
  <si>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</si>
  <si>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</si>
  <si>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</si>
  <si>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</si>
  <si>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</si>
  <si>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</si>
  <si>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</si>
  <si>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</si>
  <si>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</si>
  <si>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</si>
  <si>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</si>
  <si>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</si>
  <si>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</si>
  <si>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</si>
  <si>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</si>
  <si>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</si>
  <si>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</si>
  <si>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</si>
  <si>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</si>
  <si>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</si>
  <si>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</si>
  <si>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</si>
  <si>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</si>
  <si>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</si>
  <si>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</si>
  <si>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</si>
  <si>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</si>
  <si>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</si>
  <si>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</si>
  <si>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</si>
  <si>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</si>
  <si>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</si>
  <si>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</si>
  <si>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</si>
  <si>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</si>
  <si>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</si>
  <si>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</si>
  <si>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</si>
  <si>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</si>
  <si>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</si>
  <si>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</si>
  <si>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</si>
  <si>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</si>
  <si>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</si>
  <si>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</si>
  <si>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</si>
  <si>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</si>
  <si>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</si>
  <si>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</si>
  <si>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</si>
  <si>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</si>
  <si>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</si>
  <si>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</si>
  <si>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</si>
  <si>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</si>
  <si>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</si>
  <si>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</si>
  <si>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</si>
  <si>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</si>
  <si>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</si>
  <si>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</si>
  <si>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</si>
  <si>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</si>
  <si>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</si>
  <si>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</si>
  <si>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</si>
  <si>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</si>
  <si>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</si>
  <si>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</si>
  <si>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</si>
  <si>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</si>
  <si>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</si>
  <si>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</si>
  <si>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</si>
  <si>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</si>
  <si>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</si>
  <si>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</si>
  <si>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</si>
  <si>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</si>
  <si>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</si>
  <si>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</si>
  <si>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</si>
  <si>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</si>
  <si>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</si>
  <si>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</si>
  <si>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</si>
  <si>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</si>
  <si>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</si>
  <si>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</si>
  <si>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</si>
  <si>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</si>
  <si>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</si>
  <si>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</si>
  <si>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</si>
  <si>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</si>
  <si>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</si>
  <si>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</si>
  <si>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</si>
  <si>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</si>
  <si>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</si>
  <si>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</si>
  <si>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</si>
  <si>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</si>
  <si>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</si>
  <si>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</si>
  <si>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</si>
  <si>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</si>
  <si>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</si>
  <si>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</si>
  <si>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</si>
  <si>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</si>
  <si>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</si>
  <si>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</si>
  <si>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</si>
  <si>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</si>
  <si>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</si>
  <si>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</si>
  <si>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</si>
  <si>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</si>
  <si>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</si>
  <si>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</si>
  <si>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</si>
  <si>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</si>
  <si>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</si>
  <si>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</si>
  <si>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</si>
  <si>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</si>
  <si>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</si>
  <si>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</si>
  <si>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</si>
  <si>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</si>
  <si>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</si>
  <si>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</si>
  <si>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</si>
  <si>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</si>
  <si>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</si>
  <si>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</si>
  <si>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</si>
  <si>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</si>
  <si>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</si>
  <si>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</si>
  <si>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</si>
  <si>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</si>
  <si>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</si>
  <si>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</si>
  <si>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</si>
  <si>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</si>
  <si>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</si>
  <si>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</si>
  <si>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</si>
  <si>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</si>
  <si>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</si>
  <si>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</si>
  <si>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</si>
  <si>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</si>
  <si>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</si>
  <si>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</si>
  <si>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</si>
  <si>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</si>
  <si>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</si>
  <si>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</si>
  <si>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</si>
  <si>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</si>
  <si>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</si>
  <si>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</si>
  <si>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</si>
  <si>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</si>
  <si>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</si>
  <si>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</si>
  <si>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</si>
  <si>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</si>
  <si>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</si>
  <si>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</si>
  <si>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</si>
  <si>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</si>
  <si>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</si>
  <si>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</si>
  <si>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</si>
  <si>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</si>
  <si>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</si>
  <si>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</si>
  <si>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</si>
  <si>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</si>
  <si>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</si>
  <si>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</si>
  <si>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</si>
  <si>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</si>
  <si>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</si>
  <si>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</si>
  <si>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</si>
  <si>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</si>
  <si>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</si>
  <si>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</si>
  <si>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</si>
  <si>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</si>
  <si>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</si>
  <si>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</si>
  <si>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</si>
  <si>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</si>
  <si>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</si>
  <si>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</si>
  <si>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</si>
  <si>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</si>
  <si>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</si>
  <si>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</si>
  <si>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</si>
  <si>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</si>
  <si>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</si>
  <si>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</si>
  <si>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</si>
  <si>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</si>
  <si>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</si>
  <si>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</si>
  <si>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</si>
  <si>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</si>
  <si>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</si>
  <si>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</si>
  <si>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</si>
  <si>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</si>
  <si>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</si>
  <si>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</si>
  <si>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</si>
  <si>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</si>
  <si>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</si>
  <si>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</si>
  <si>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</si>
  <si>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</si>
  <si>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</si>
  <si>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</si>
  <si>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</si>
  <si>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</si>
  <si>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</si>
  <si>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</si>
  <si>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</si>
  <si>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</si>
  <si>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</si>
  <si>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</si>
  <si>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</si>
  <si>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</si>
  <si>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</si>
  <si>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</si>
  <si>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</si>
  <si>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</si>
  <si>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</si>
  <si>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</si>
  <si>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</si>
  <si>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</si>
  <si>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</si>
  <si>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</si>
  <si>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</si>
  <si>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</si>
  <si>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</si>
  <si>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</si>
  <si>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</si>
  <si>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</si>
  <si>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</si>
  <si>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</si>
  <si>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</si>
  <si>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</si>
  <si>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</si>
  <si>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</si>
  <si>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</si>
  <si>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</si>
  <si>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</si>
  <si>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</si>
  <si>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</si>
  <si>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</si>
  <si>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</si>
  <si>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</si>
  <si>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</si>
  <si>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</si>
  <si>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</si>
  <si>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</si>
  <si>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</si>
  <si>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</si>
  <si>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</si>
  <si>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</si>
  <si>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</si>
  <si>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</si>
  <si>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</si>
  <si>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</si>
  <si>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</si>
  <si>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</si>
  <si>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</si>
  <si>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</si>
  <si>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</si>
  <si>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</si>
  <si>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</si>
  <si>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</si>
  <si>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</si>
  <si>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</si>
  <si>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</si>
  <si>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</si>
  <si>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</si>
  <si>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</si>
  <si>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</si>
  <si>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</si>
  <si>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</si>
  <si>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</si>
  <si>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</si>
  <si>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</si>
  <si>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</si>
  <si>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</si>
  <si>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</si>
  <si>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</si>
  <si>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</si>
  <si>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</si>
  <si>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</si>
  <si>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</si>
  <si>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</si>
  <si>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</si>
  <si>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</si>
  <si>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</si>
  <si>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</si>
  <si>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</si>
  <si>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</si>
  <si>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</si>
  <si>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</si>
  <si>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</si>
  <si>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</si>
  <si>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</si>
  <si>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</si>
  <si>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</si>
  <si>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</si>
  <si>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</si>
  <si>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</si>
  <si>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</si>
  <si>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</si>
  <si>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</si>
  <si>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</si>
  <si>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</si>
  <si>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</si>
  <si>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</si>
  <si>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</si>
  <si>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</si>
  <si>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</si>
  <si>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</si>
  <si>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</si>
  <si>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</si>
  <si>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</si>
  <si>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</si>
  <si>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</si>
  <si>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</si>
  <si>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</si>
  <si>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</si>
  <si>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</si>
  <si>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</si>
  <si>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</si>
  <si>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</si>
  <si>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</si>
  <si>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</si>
  <si>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</si>
  <si>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</si>
  <si>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</si>
  <si>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</si>
  <si>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</si>
  <si>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</si>
  <si>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</si>
  <si>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</si>
  <si>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</si>
  <si>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</si>
  <si>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</si>
  <si>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</si>
  <si>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</si>
  <si>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</si>
  <si>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</si>
  <si>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</si>
  <si>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</si>
  <si>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</si>
  <si>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</si>
  <si>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</si>
  <si>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</si>
  <si>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</si>
  <si>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</si>
  <si>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</si>
  <si>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</si>
  <si>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</si>
  <si>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</si>
  <si>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</si>
  <si>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</si>
  <si>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</si>
  <si>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</si>
  <si>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</si>
  <si>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</si>
  <si>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</si>
  <si>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</si>
  <si>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</si>
  <si>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</si>
  <si>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</si>
  <si>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</si>
  <si>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</si>
  <si>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</si>
  <si>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</si>
  <si>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</si>
  <si>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</si>
  <si>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</si>
  <si>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</si>
  <si>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</si>
  <si>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</si>
  <si>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</si>
  <si>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</si>
  <si>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</si>
  <si>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</si>
  <si>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</si>
  <si>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</si>
  <si>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</si>
  <si>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</si>
  <si>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</si>
  <si>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</si>
  <si>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</si>
  <si>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</si>
  <si>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</si>
  <si>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</si>
  <si>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</si>
  <si>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</si>
  <si>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</si>
  <si>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</si>
  <si>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</si>
  <si>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</si>
  <si>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</si>
  <si>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</si>
  <si>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</si>
  <si>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</si>
  <si>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</si>
  <si>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</si>
  <si>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</si>
  <si>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</si>
  <si>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</si>
  <si>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</si>
  <si>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</si>
  <si>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</si>
  <si>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</si>
  <si>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</si>
  <si>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</si>
  <si>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</si>
  <si>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</si>
  <si>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</si>
  <si>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</si>
  <si>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</si>
  <si>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</si>
  <si>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</si>
  <si>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</si>
  <si>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</si>
  <si>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</si>
  <si>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</si>
  <si>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</si>
  <si>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</si>
  <si>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</si>
  <si>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</si>
  <si>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</si>
  <si>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</si>
  <si>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</si>
  <si>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</si>
  <si>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</si>
  <si>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</si>
  <si>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</si>
  <si>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</si>
  <si>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</si>
  <si>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</si>
  <si>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</si>
  <si>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</si>
  <si>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</si>
  <si>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</si>
  <si>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</si>
  <si>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</si>
  <si>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</si>
  <si>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</si>
  <si>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</si>
  <si>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</si>
  <si>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</si>
  <si>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</si>
  <si>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</si>
  <si>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</si>
  <si>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</si>
  <si>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</si>
  <si>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</si>
  <si>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</si>
  <si>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</si>
  <si>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</si>
  <si>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</si>
  <si>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</si>
  <si>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</si>
  <si>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</si>
  <si>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</si>
  <si>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</si>
  <si>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</si>
  <si>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</si>
  <si>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</si>
  <si>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</si>
  <si>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</si>
  <si>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</si>
  <si>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</si>
  <si>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</si>
  <si>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</si>
  <si>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</si>
  <si>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</si>
  <si>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</si>
  <si>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</si>
  <si>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</si>
  <si>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</si>
  <si>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</si>
  <si>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</si>
  <si>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</si>
  <si>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</si>
  <si>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</si>
  <si>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</si>
  <si>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</si>
  <si>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</si>
  <si>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</si>
  <si>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</si>
  <si>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</si>
  <si>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</si>
  <si>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</si>
  <si>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</si>
  <si>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</si>
  <si>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</si>
  <si>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</si>
  <si>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</si>
  <si>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</si>
  <si>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</si>
  <si>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</si>
  <si>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</si>
  <si>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</si>
  <si>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</si>
  <si>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</si>
  <si>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</si>
  <si>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</si>
  <si>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</si>
  <si>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</si>
  <si>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</si>
  <si>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</si>
  <si>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</si>
  <si>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</si>
  <si>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</si>
  <si>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</si>
  <si>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</si>
  <si>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</si>
  <si>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</si>
  <si>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</si>
  <si>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</si>
  <si>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</si>
  <si>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</si>
  <si>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</si>
  <si>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</si>
  <si>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</si>
  <si>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</si>
  <si>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</si>
  <si>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</si>
  <si>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</si>
  <si>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</si>
  <si>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</si>
  <si>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</si>
  <si>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</si>
  <si>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</si>
  <si>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</si>
  <si>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</si>
  <si>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</si>
  <si>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</si>
  <si>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</si>
  <si>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</si>
  <si>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</si>
  <si>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</si>
  <si>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</si>
  <si>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</si>
  <si>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</si>
  <si>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</si>
  <si>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</si>
  <si>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</si>
  <si>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</si>
  <si>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</si>
  <si>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</si>
  <si>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</si>
  <si>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</si>
  <si>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</si>
  <si>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</si>
  <si>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</si>
  <si>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</si>
  <si>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</si>
  <si>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</si>
  <si>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</si>
  <si>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</si>
  <si>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</si>
  <si>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</si>
  <si>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</si>
  <si>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</si>
  <si>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</si>
  <si>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</si>
  <si>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</si>
  <si>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</si>
  <si>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</si>
  <si>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</si>
  <si>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</si>
  <si>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</si>
  <si>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</si>
  <si>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</si>
  <si>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</si>
  <si>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</si>
  <si>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</si>
  <si>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</si>
  <si>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</si>
  <si>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</si>
  <si>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</si>
  <si>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</si>
  <si>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</si>
  <si>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</si>
  <si>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</si>
  <si>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</si>
  <si>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</si>
  <si>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</si>
  <si>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</si>
  <si>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</si>
  <si>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</si>
  <si>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</si>
  <si>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</si>
  <si>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</si>
  <si>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</si>
  <si>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</si>
  <si>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</si>
  <si>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</si>
  <si>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</si>
  <si>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</si>
  <si>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</si>
  <si>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</si>
  <si>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</si>
  <si>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</si>
  <si>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</si>
  <si>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</si>
  <si>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</si>
  <si>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</si>
  <si>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</si>
  <si>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</si>
  <si>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</si>
  <si>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</si>
  <si>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</si>
  <si>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</si>
  <si>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</si>
  <si>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</si>
  <si>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</si>
  <si>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</si>
  <si>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</si>
  <si>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</si>
  <si>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</si>
  <si>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</si>
  <si>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</si>
  <si>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</si>
  <si>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</si>
  <si>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</si>
  <si>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</si>
  <si>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</si>
  <si>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</si>
  <si>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</si>
  <si>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</si>
  <si>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</si>
  <si>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</si>
  <si>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</si>
  <si>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</si>
  <si>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</si>
  <si>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</si>
  <si>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</si>
  <si>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</si>
  <si>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</si>
  <si>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</si>
  <si>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</si>
  <si>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</si>
  <si>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</si>
  <si>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</si>
  <si>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</si>
  <si>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</si>
  <si>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</si>
  <si>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</si>
  <si>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</si>
  <si>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</si>
  <si>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</si>
  <si>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</si>
  <si>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</si>
  <si>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</si>
  <si>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</si>
  <si>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</si>
  <si>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</si>
  <si>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</si>
  <si>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</si>
  <si>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</si>
  <si>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</si>
  <si>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</si>
  <si>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</si>
  <si>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</si>
  <si>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</si>
  <si>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</si>
  <si>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</si>
  <si>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</si>
  <si>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</si>
  <si>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</si>
  <si>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</si>
  <si>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</si>
  <si>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</si>
  <si>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</si>
  <si>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</si>
  <si>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</si>
  <si>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</si>
  <si>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</si>
  <si>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</si>
  <si>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</si>
  <si>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</si>
  <si>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</si>
  <si>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</si>
  <si>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</si>
  <si>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</si>
  <si>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</si>
  <si>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</si>
  <si>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</si>
  <si>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</si>
  <si>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</si>
  <si>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</si>
  <si>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</si>
  <si>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</si>
  <si>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</si>
  <si>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</si>
  <si>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</si>
  <si>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</si>
  <si>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</si>
  <si>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</si>
  <si>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</si>
  <si>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</si>
  <si>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</si>
  <si>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</si>
  <si>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</si>
  <si>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</si>
  <si>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</si>
  <si>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</si>
  <si>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</si>
  <si>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</si>
  <si>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</si>
  <si>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</si>
  <si>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</si>
  <si>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</si>
  <si>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</si>
  <si>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</si>
  <si>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</si>
  <si>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</si>
  <si>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</si>
  <si>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</si>
  <si>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</si>
  <si>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</si>
  <si>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</si>
  <si>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</si>
  <si>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</si>
  <si>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</si>
  <si>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</si>
  <si>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</si>
  <si>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</si>
  <si>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</si>
  <si>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</si>
  <si>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</si>
  <si>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</si>
  <si>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</si>
  <si>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</si>
  <si>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</si>
  <si>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</si>
  <si>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</si>
  <si>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</si>
  <si>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</si>
  <si>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</si>
  <si>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</si>
  <si>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</si>
  <si>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</si>
  <si>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</si>
  <si>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</si>
  <si>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</si>
  <si>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</si>
  <si>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</si>
  <si>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</si>
  <si>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</si>
  <si>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</si>
  <si>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</si>
  <si>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</si>
  <si>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</si>
  <si>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</si>
  <si>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</si>
  <si>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</si>
  <si>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</si>
  <si>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</si>
  <si>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</si>
  <si>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</si>
  <si>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</si>
  <si>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</si>
  <si>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</si>
  <si>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</si>
  <si>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</si>
  <si>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</si>
  <si>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</si>
  <si>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</si>
  <si>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</si>
  <si>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</si>
  <si>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</si>
  <si>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</si>
  <si>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</si>
  <si>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</si>
  <si>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</si>
  <si>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</si>
  <si>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</si>
  <si>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</si>
  <si>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</si>
  <si>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</si>
  <si>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</si>
  <si>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</si>
  <si>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</si>
  <si>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</si>
  <si>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</si>
  <si>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</si>
  <si>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</si>
  <si>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</si>
  <si>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</si>
  <si>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</si>
  <si>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</si>
  <si>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</si>
  <si>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</si>
  <si>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</si>
  <si>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</si>
  <si>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</si>
  <si>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</si>
  <si>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</si>
  <si>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</si>
  <si>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</si>
  <si>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</si>
  <si>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</si>
  <si>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</si>
  <si>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</si>
  <si>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</si>
  <si>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</si>
  <si>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</si>
  <si>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</si>
  <si>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</si>
  <si>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</si>
  <si>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</si>
  <si>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</si>
  <si>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</si>
  <si>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</si>
  <si>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</si>
  <si>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</si>
  <si>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</si>
  <si>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</si>
  <si>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</si>
  <si>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</si>
  <si>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</si>
  <si>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</si>
  <si>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</si>
  <si>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</si>
  <si>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</si>
  <si>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</si>
  <si>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</si>
  <si>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</si>
  <si>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</si>
  <si>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</si>
  <si>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</si>
  <si>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</si>
  <si>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</si>
  <si>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</si>
  <si>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</si>
  <si>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</si>
  <si>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</si>
  <si>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</si>
  <si>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</si>
  <si>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</si>
  <si>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</si>
  <si>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</si>
  <si>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</si>
  <si>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</si>
  <si>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</si>
  <si>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</si>
  <si>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</si>
  <si>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</si>
  <si>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</si>
  <si>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</si>
  <si>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</si>
  <si>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</si>
  <si>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</si>
  <si>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</si>
  <si>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</si>
  <si>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</si>
  <si>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</si>
  <si>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</si>
  <si>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</si>
  <si>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</si>
  <si>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</si>
  <si>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</si>
  <si>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</si>
  <si>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</si>
  <si>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</si>
  <si>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</si>
  <si>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</si>
  <si>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</si>
  <si>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</si>
  <si>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</si>
  <si>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</si>
  <si>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</si>
  <si>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</si>
  <si>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</si>
  <si>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</si>
  <si>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</si>
  <si>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</si>
  <si>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</si>
  <si>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</si>
  <si>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</si>
  <si>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</si>
  <si>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</si>
  <si>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</si>
  <si>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</si>
  <si>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</si>
  <si>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</si>
  <si>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</si>
  <si>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</si>
  <si>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</si>
  <si>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</si>
  <si>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</si>
  <si>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</si>
  <si>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</si>
  <si>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</si>
  <si>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</si>
  <si>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</si>
  <si>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</si>
  <si>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</si>
  <si>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</si>
  <si>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</si>
  <si>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</si>
  <si>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</si>
  <si>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</si>
  <si>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</si>
  <si>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</si>
  <si>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</si>
  <si>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</si>
  <si>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</si>
  <si>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</si>
  <si>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</si>
  <si>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</si>
  <si>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</si>
  <si>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</si>
  <si>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</si>
  <si>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</si>
  <si>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</si>
  <si>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</si>
  <si>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</si>
  <si>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</si>
  <si>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</si>
  <si>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</si>
  <si>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</si>
  <si>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</si>
  <si>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</si>
  <si>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</si>
  <si>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</si>
  <si>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</si>
  <si>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</si>
  <si>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</si>
  <si>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</si>
  <si>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</si>
  <si>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</si>
  <si>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</si>
  <si>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</si>
  <si>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</si>
  <si>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</si>
  <si>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</si>
  <si>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</si>
  <si>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</si>
  <si>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</si>
  <si>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</si>
  <si>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</si>
  <si>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</si>
  <si>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</si>
  <si>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</si>
  <si>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</si>
  <si>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</si>
  <si>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</si>
  <si>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</si>
  <si>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</si>
  <si>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</si>
  <si>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</si>
  <si>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</si>
  <si>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</si>
  <si>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</si>
  <si>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</si>
  <si>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</si>
  <si>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</si>
  <si>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</si>
  <si>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</si>
  <si>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</si>
  <si>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</si>
  <si>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</si>
  <si>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</si>
  <si>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</si>
  <si>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</si>
  <si>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</si>
  <si>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</si>
  <si>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</si>
  <si>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</si>
  <si>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</si>
  <si>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</si>
  <si>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</si>
  <si>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</si>
  <si>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</si>
  <si>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</si>
  <si>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</si>
  <si>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</si>
  <si>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</si>
  <si>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</si>
  <si>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</si>
  <si>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</si>
  <si>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</si>
  <si>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</si>
  <si>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</si>
  <si>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</si>
  <si>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</si>
  <si>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</si>
  <si>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</si>
  <si>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</si>
  <si>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</si>
  <si>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</si>
  <si>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</si>
  <si>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</si>
  <si>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</si>
  <si>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</si>
  <si>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</si>
  <si>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</si>
  <si>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</si>
  <si>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</si>
  <si>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</si>
  <si>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</si>
  <si>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</si>
  <si>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</si>
  <si>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</si>
  <si>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</si>
  <si>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</si>
  <si>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</si>
  <si>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</si>
  <si>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</si>
  <si>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</si>
  <si>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</si>
  <si>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</si>
  <si>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</si>
  <si>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</si>
  <si>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</si>
  <si>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</si>
  <si>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</si>
  <si>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</si>
  <si>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</si>
  <si>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</si>
  <si>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</si>
  <si>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</si>
  <si>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</si>
  <si>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</si>
  <si>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</si>
  <si>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</si>
  <si>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</si>
  <si>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</si>
  <si>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</si>
  <si>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</si>
  <si>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</si>
  <si>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</si>
  <si>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</si>
  <si>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</si>
  <si>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</si>
  <si>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</si>
  <si>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</si>
  <si>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</si>
  <si>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</si>
  <si>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</si>
  <si>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</si>
  <si>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</si>
  <si>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</si>
  <si>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</si>
  <si>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</si>
  <si>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</si>
  <si>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</si>
  <si>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</si>
  <si>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</si>
  <si>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</si>
  <si>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</si>
  <si>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</si>
  <si>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</si>
  <si>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</si>
  <si>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</si>
  <si>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</si>
  <si>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</si>
  <si>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</si>
  <si>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</si>
  <si>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</si>
  <si>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</si>
  <si>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</si>
  <si>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</si>
  <si>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</si>
  <si>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</si>
  <si>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</si>
  <si>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</si>
  <si>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</si>
  <si>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</si>
  <si>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</si>
  <si>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</si>
  <si>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</si>
  <si>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</si>
  <si>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</si>
  <si>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</si>
  <si>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</si>
  <si>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</si>
  <si>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</si>
  <si>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</si>
  <si>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</si>
  <si>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</si>
  <si>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</si>
  <si>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</si>
  <si>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</si>
  <si>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</si>
  <si>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</si>
  <si>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</si>
  <si>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</si>
  <si>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</si>
  <si>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</si>
  <si>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</si>
  <si>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</si>
  <si>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</si>
  <si>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</si>
  <si>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</si>
  <si>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</si>
  <si>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</si>
  <si>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</si>
  <si>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</si>
  <si>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</si>
  <si>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</si>
  <si>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</si>
  <si>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</si>
  <si>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</si>
  <si>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</si>
  <si>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</si>
  <si>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</si>
  <si>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</si>
  <si>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</si>
  <si>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</si>
  <si>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</si>
  <si>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</si>
  <si>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</si>
  <si>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</si>
  <si>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</si>
  <si>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</si>
  <si>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</si>
  <si>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</si>
  <si>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</si>
  <si>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</si>
  <si>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</si>
  <si>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</si>
  <si>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</si>
  <si>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</si>
  <si>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</si>
  <si>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</si>
  <si>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</si>
  <si>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</si>
  <si>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</si>
  <si>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</si>
  <si>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</si>
  <si>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</si>
  <si>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</si>
  <si>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</si>
  <si>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</si>
  <si>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</si>
  <si>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</si>
  <si>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</si>
  <si>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</si>
  <si>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</si>
  <si>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</si>
  <si>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</si>
  <si>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</si>
  <si>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</si>
  <si>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</si>
  <si>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</si>
  <si>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</si>
  <si>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</si>
  <si>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</si>
  <si>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</si>
  <si>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</si>
  <si>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</si>
  <si>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</si>
  <si>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</si>
  <si>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</si>
  <si>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</si>
  <si>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</si>
  <si>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</si>
  <si>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</si>
  <si>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</si>
  <si>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</si>
  <si>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</si>
  <si>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</si>
  <si>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</si>
  <si>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</si>
  <si>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</si>
  <si>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</si>
  <si>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</si>
  <si>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</si>
  <si>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</si>
  <si>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</si>
  <si>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</si>
  <si>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</si>
  <si>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</si>
  <si>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</si>
  <si>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</si>
  <si>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</si>
  <si>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</si>
  <si>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</si>
  <si>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</si>
  <si>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</si>
  <si>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</si>
  <si>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</si>
  <si>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</si>
  <si>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</si>
  <si>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</si>
  <si>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</si>
  <si>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</si>
  <si>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</si>
  <si>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</si>
  <si>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</si>
  <si>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</si>
  <si>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</si>
  <si>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</si>
  <si>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</si>
  <si>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</si>
  <si>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</si>
  <si>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</si>
  <si>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</si>
  <si>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</si>
  <si>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</si>
  <si>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</si>
  <si>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</si>
  <si>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</si>
  <si>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</si>
  <si>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</si>
  <si>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</si>
  <si>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</si>
  <si>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</si>
  <si>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</si>
  <si>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</si>
  <si>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</si>
  <si>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</si>
  <si>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</si>
  <si>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</si>
  <si>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</si>
  <si>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</si>
  <si>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</si>
  <si>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</si>
  <si>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</si>
  <si>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</si>
  <si>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</si>
  <si>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</si>
  <si>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</si>
  <si>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</si>
  <si>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</si>
  <si>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</si>
  <si>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</si>
  <si>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</si>
  <si>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</si>
  <si>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</si>
  <si>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</si>
  <si>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</si>
  <si>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</si>
  <si>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</si>
  <si>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</si>
  <si>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</si>
  <si>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</si>
  <si>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</si>
  <si>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</si>
  <si>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</si>
  <si>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</si>
  <si>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</si>
  <si>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</si>
  <si>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</si>
  <si>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</si>
  <si>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</si>
  <si>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</si>
  <si>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</si>
  <si>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</si>
  <si>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</si>
  <si>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</si>
  <si>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</si>
  <si>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</si>
  <si>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</si>
  <si>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</si>
  <si>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</si>
  <si>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</si>
  <si>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</si>
  <si>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</si>
  <si>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</si>
  <si>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</si>
  <si>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</si>
  <si>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</si>
  <si>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</si>
  <si>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</si>
  <si>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</si>
  <si>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</si>
  <si>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</si>
  <si>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</si>
  <si>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</si>
  <si>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</si>
  <si>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</si>
  <si>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</si>
  <si>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</si>
  <si>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</si>
  <si>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</si>
  <si>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</si>
  <si>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</si>
  <si>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</si>
  <si>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</si>
  <si>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</si>
  <si>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</si>
  <si>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</si>
  <si>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</si>
  <si>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</si>
  <si>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</si>
  <si>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</si>
  <si>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</si>
  <si>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</si>
  <si>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</si>
  <si>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</si>
  <si>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</si>
  <si>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</si>
  <si>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</si>
  <si>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</si>
  <si>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</si>
  <si>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</si>
  <si>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</si>
  <si>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</si>
  <si>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</si>
  <si>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</si>
  <si>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</si>
  <si>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</si>
  <si>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</si>
  <si>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</si>
  <si>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</si>
  <si>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</si>
  <si>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</si>
  <si>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</si>
  <si>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</si>
  <si>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</si>
  <si>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</si>
  <si>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</si>
  <si>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</si>
  <si>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</si>
  <si>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</si>
  <si>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</si>
  <si>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</si>
  <si>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</si>
  <si>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</si>
  <si>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</si>
  <si>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</si>
  <si>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</si>
  <si>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</si>
  <si>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</si>
  <si>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</si>
  <si>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</si>
  <si>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</si>
  <si>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</si>
  <si>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</si>
  <si>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</si>
  <si>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</si>
  <si>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</si>
  <si>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</si>
  <si>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</si>
  <si>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</si>
  <si>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</si>
  <si>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</si>
  <si>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</si>
  <si>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</si>
  <si>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</si>
  <si>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</si>
  <si>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</si>
  <si>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</si>
  <si>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</si>
  <si>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</si>
  <si>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</si>
  <si>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</si>
  <si>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</si>
  <si>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</si>
  <si>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</si>
  <si>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</si>
  <si>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</si>
  <si>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</si>
  <si>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</si>
  <si>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</si>
  <si>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</si>
  <si>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</si>
  <si>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</si>
  <si>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</si>
  <si>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</si>
  <si>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</si>
  <si>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</si>
  <si>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</si>
  <si>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</si>
  <si>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</si>
  <si>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</si>
  <si>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</si>
  <si>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</si>
  <si>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</si>
  <si>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</si>
  <si>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</si>
  <si>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</si>
  <si>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</si>
  <si>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</si>
  <si>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</si>
  <si>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</si>
  <si>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</si>
  <si>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</si>
  <si>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</si>
  <si>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</si>
  <si>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</si>
  <si>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</si>
  <si>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</si>
  <si>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</si>
  <si>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</si>
  <si>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</si>
  <si>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</si>
  <si>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</si>
  <si>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</si>
  <si>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</si>
  <si>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</si>
  <si>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</si>
  <si>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</si>
  <si>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</si>
  <si>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</si>
  <si>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</si>
  <si>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</si>
  <si>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</si>
  <si>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</si>
  <si>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</si>
  <si>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</si>
  <si>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</si>
  <si>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</si>
  <si>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</si>
  <si>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</si>
  <si>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</si>
  <si>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</si>
  <si>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</si>
  <si>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</si>
  <si>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</si>
  <si>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</si>
  <si>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</si>
  <si>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</si>
  <si>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</si>
  <si>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</si>
  <si>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</si>
  <si>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</si>
  <si>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</si>
  <si>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</si>
  <si>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</si>
  <si>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</si>
  <si>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</si>
  <si>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</si>
  <si>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</si>
  <si>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</si>
  <si>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</si>
  <si>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</si>
  <si>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</si>
  <si>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</si>
  <si>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</si>
  <si>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</si>
  <si>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</si>
  <si>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</si>
  <si>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</si>
  <si>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</si>
  <si>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</si>
  <si>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</si>
  <si>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</si>
  <si>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</si>
  <si>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</si>
  <si>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</si>
  <si>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</si>
  <si>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</si>
  <si>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</si>
  <si>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</si>
  <si>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</si>
  <si>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</si>
  <si>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</si>
  <si>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</si>
  <si>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</si>
  <si>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</si>
  <si>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</si>
  <si>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</si>
  <si>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</si>
  <si>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</si>
  <si>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</si>
  <si>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</si>
  <si>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</si>
  <si>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</si>
  <si>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</si>
  <si>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</si>
  <si>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</si>
  <si>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</si>
  <si>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</si>
  <si>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</si>
  <si>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</si>
  <si>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</si>
  <si>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</si>
  <si>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</si>
  <si>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</si>
  <si>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</si>
  <si>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</si>
  <si>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</si>
  <si>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</si>
  <si>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</si>
  <si>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</si>
  <si>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</si>
  <si>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</si>
  <si>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</si>
  <si>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</si>
  <si>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</si>
  <si>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</si>
  <si>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</si>
  <si>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</si>
  <si>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</si>
  <si>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</si>
  <si>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</si>
  <si>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</si>
  <si>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</si>
  <si>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</si>
  <si>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</si>
  <si>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</si>
  <si>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</si>
  <si>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</si>
  <si>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</si>
  <si>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</si>
  <si>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</si>
  <si>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</si>
  <si>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</si>
  <si>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</si>
  <si>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</si>
  <si>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</si>
  <si>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</si>
  <si>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</si>
  <si>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</si>
  <si>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</si>
  <si>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</si>
  <si>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</si>
  <si>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</si>
  <si>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</si>
  <si>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</si>
  <si>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</si>
  <si>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</si>
  <si>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</si>
  <si>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</si>
  <si>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</si>
  <si>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</si>
  <si>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</si>
  <si>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</si>
  <si>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</si>
  <si>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</si>
  <si>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</si>
  <si>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</si>
  <si>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</si>
  <si>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</si>
  <si>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</si>
  <si>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</si>
  <si>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</si>
  <si>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</si>
  <si>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</si>
  <si>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</si>
  <si>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</si>
  <si>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</si>
  <si>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</si>
  <si>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</si>
  <si>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</si>
  <si>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</si>
  <si>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</si>
  <si>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</si>
  <si>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</si>
  <si>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</si>
  <si>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</si>
  <si>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</si>
  <si>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</si>
  <si>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</si>
  <si>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</si>
  <si>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</si>
  <si>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</si>
  <si>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</si>
  <si>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</si>
  <si>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</si>
  <si>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</si>
  <si>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</si>
  <si>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</si>
  <si>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</si>
  <si>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</si>
  <si>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</si>
  <si>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</si>
  <si>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</si>
  <si>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</si>
  <si>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</si>
  <si>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</si>
  <si>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</si>
  <si>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</si>
  <si>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</si>
  <si>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</si>
  <si>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</si>
  <si>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</si>
  <si>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</si>
  <si>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</si>
  <si>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</si>
  <si>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</si>
  <si>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</si>
  <si>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</si>
  <si>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</si>
  <si>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</si>
  <si>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</si>
  <si>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</si>
  <si>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</si>
  <si>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</si>
  <si>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</si>
  <si>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</si>
  <si>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</si>
  <si>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</si>
  <si>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</si>
  <si>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</si>
  <si>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</si>
  <si>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</si>
  <si>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</si>
  <si>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</si>
  <si>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</si>
  <si>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</si>
  <si>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</si>
  <si>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</si>
  <si>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</si>
  <si>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</si>
  <si>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</si>
  <si>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</si>
  <si>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</si>
  <si>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</si>
  <si>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</si>
  <si>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</si>
  <si>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</si>
  <si>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</si>
  <si>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</si>
  <si>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</si>
  <si>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</si>
  <si>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</si>
  <si>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</si>
  <si>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</si>
  <si>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</si>
  <si>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</si>
  <si>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</si>
  <si>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</si>
  <si>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</si>
  <si>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</si>
  <si>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</si>
  <si>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</si>
  <si>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</si>
  <si>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</si>
  <si>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</si>
  <si>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</si>
  <si>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</si>
  <si>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</si>
  <si>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</si>
  <si>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</si>
  <si>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</si>
  <si>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</si>
  <si>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</si>
  <si>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</si>
  <si>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</si>
  <si>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</si>
  <si>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</si>
  <si>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</si>
  <si>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</si>
  <si>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</si>
  <si>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</si>
  <si>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</si>
  <si>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</si>
  <si>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</si>
  <si>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</si>
  <si>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</si>
  <si>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</si>
  <si>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</si>
  <si>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</si>
  <si>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</si>
  <si>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</si>
  <si>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</si>
  <si>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</si>
  <si>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</si>
  <si>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</si>
  <si>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</si>
  <si>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</si>
  <si>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</si>
  <si>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</si>
  <si>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</si>
  <si>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</si>
  <si>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</si>
  <si>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</si>
  <si>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</si>
  <si>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</si>
  <si>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</si>
  <si>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</si>
  <si>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</si>
  <si>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</si>
  <si>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</si>
  <si>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</si>
  <si>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</si>
  <si>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</si>
  <si>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</si>
  <si>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</si>
  <si>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</si>
  <si>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</si>
  <si>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</si>
  <si>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</si>
  <si>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</si>
  <si>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</si>
  <si>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</si>
  <si>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</si>
  <si>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</si>
  <si>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</si>
  <si>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</si>
  <si>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</si>
  <si>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</si>
  <si>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</si>
  <si>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</si>
  <si>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</si>
  <si>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</si>
  <si>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</si>
  <si>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</si>
  <si>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</si>
  <si>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</si>
  <si>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</si>
  <si>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</si>
  <si>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</si>
  <si>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</si>
  <si>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</si>
  <si>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</si>
  <si>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</si>
  <si>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</si>
  <si>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</si>
  <si>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</si>
  <si>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</si>
  <si>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</si>
  <si>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</si>
  <si>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</si>
  <si>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</si>
  <si>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</si>
  <si>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</si>
  <si>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</si>
  <si>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</si>
  <si>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</si>
  <si>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</si>
  <si>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</si>
  <si>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</si>
  <si>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</si>
  <si>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</si>
  <si>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</si>
  <si>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</si>
  <si>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</si>
  <si>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</si>
  <si>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</si>
  <si>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</si>
  <si>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</si>
  <si>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</si>
  <si>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</si>
  <si>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</si>
  <si>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</si>
  <si>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</si>
  <si>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</si>
  <si>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</si>
  <si>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</si>
  <si>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</si>
  <si>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</si>
  <si>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</si>
  <si>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</si>
  <si>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</si>
  <si>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</si>
  <si>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</si>
  <si>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</si>
  <si>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</si>
  <si>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</si>
  <si>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</si>
  <si>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</si>
  <si>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</si>
  <si>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</si>
  <si>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</si>
  <si>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</si>
  <si>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</si>
  <si>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</si>
  <si>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</si>
  <si>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</si>
  <si>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</si>
  <si>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</si>
  <si>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</si>
  <si>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</si>
  <si>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</si>
  <si>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</si>
  <si>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</si>
  <si>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</si>
  <si>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</si>
  <si>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</si>
  <si>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</si>
  <si>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</si>
  <si>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</si>
  <si>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</si>
  <si>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</si>
  <si>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</si>
  <si>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</si>
  <si>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</si>
  <si>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</si>
  <si>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</si>
  <si>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</si>
  <si>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</si>
  <si>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</si>
  <si>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</si>
  <si>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</si>
  <si>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</si>
  <si>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</si>
  <si>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</si>
  <si>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</si>
  <si>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</si>
  <si>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</si>
  <si>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</si>
  <si>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</si>
  <si>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</si>
  <si>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</si>
  <si>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</si>
  <si>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</si>
  <si>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</si>
  <si>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</si>
  <si>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</si>
  <si>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</si>
  <si>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</si>
  <si>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</si>
  <si>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</si>
  <si>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</si>
  <si>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</si>
  <si>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</si>
  <si>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</si>
  <si>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</si>
  <si>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</si>
  <si>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</si>
  <si>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</si>
  <si>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</si>
  <si>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</si>
  <si>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</si>
  <si>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</si>
  <si>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</si>
  <si>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</si>
  <si>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</si>
  <si>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</si>
  <si>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</si>
  <si>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</si>
  <si>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</si>
  <si>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</si>
  <si>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</si>
  <si>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</si>
  <si>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</si>
  <si>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</si>
  <si>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</si>
  <si>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</si>
  <si>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</si>
  <si>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</si>
  <si>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</si>
  <si>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</si>
  <si>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</si>
  <si>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</si>
  <si>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</si>
  <si>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</si>
  <si>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</si>
  <si>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</si>
  <si>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</si>
  <si>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</si>
  <si>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</si>
  <si>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</si>
  <si>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</si>
  <si>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</si>
  <si>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</si>
  <si>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</si>
  <si>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</si>
  <si>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</si>
  <si>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</si>
  <si>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</si>
  <si>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</si>
  <si>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</si>
  <si>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</si>
  <si>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</si>
  <si>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</si>
  <si>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</si>
  <si>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</si>
  <si>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</si>
  <si>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</si>
  <si>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</si>
  <si>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</si>
  <si>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</si>
  <si>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</si>
  <si>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</si>
  <si>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</si>
  <si>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</si>
  <si>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</si>
  <si>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</si>
  <si>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</si>
  <si>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</si>
  <si>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</si>
  <si>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</si>
  <si>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</si>
  <si>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</si>
  <si>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</si>
  <si>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</si>
  <si>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</si>
  <si>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</si>
  <si>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</si>
  <si>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</si>
  <si>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</si>
  <si>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</si>
  <si>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</si>
  <si>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</si>
  <si>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</si>
  <si>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</si>
  <si>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</si>
  <si>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</si>
  <si>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</si>
  <si>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</si>
  <si>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</si>
  <si>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</si>
  <si>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</si>
  <si>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</si>
  <si>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</si>
  <si>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</si>
  <si>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</si>
  <si>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</si>
  <si>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</si>
  <si>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</si>
  <si>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</si>
  <si>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</si>
  <si>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</si>
  <si>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</si>
  <si>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</si>
  <si>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</si>
  <si>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</si>
  <si>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</si>
  <si>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</si>
  <si>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</si>
  <si>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</si>
  <si>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</si>
  <si>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</si>
  <si>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</si>
  <si>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</si>
  <si>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</si>
  <si>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</si>
  <si>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</si>
  <si>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</si>
  <si>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</si>
  <si>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</si>
  <si>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</si>
  <si>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</si>
  <si>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</si>
  <si>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</si>
  <si>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</si>
  <si>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</si>
  <si>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</si>
  <si>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</si>
  <si>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</si>
  <si>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</si>
  <si>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</si>
  <si>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</si>
  <si>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</si>
  <si>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</si>
  <si>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</si>
  <si>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</si>
  <si>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</si>
  <si>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</si>
  <si>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</si>
  <si>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</si>
  <si>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</si>
  <si>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</si>
  <si>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</si>
  <si>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</si>
  <si>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</si>
  <si>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</si>
  <si>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</si>
  <si>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</si>
  <si>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</si>
  <si>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</si>
  <si>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</si>
  <si>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</si>
  <si>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</si>
  <si>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</si>
  <si>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</si>
  <si>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</si>
  <si>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</si>
  <si>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</si>
  <si>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</si>
  <si>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</si>
  <si>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</si>
  <si>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</si>
  <si>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</si>
  <si>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</si>
  <si>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</si>
  <si>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</si>
  <si>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</si>
  <si>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</si>
  <si>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</si>
  <si>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</si>
  <si>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</si>
  <si>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</si>
  <si>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</si>
  <si>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</si>
  <si>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</si>
  <si>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</si>
  <si>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</si>
  <si>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</si>
  <si>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</si>
  <si>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</si>
  <si>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</si>
  <si>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</si>
  <si>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</si>
  <si>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</si>
  <si>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</si>
  <si>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</si>
  <si>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</si>
  <si>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</si>
  <si>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</si>
  <si>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</si>
  <si>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</si>
  <si>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</si>
  <si>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</si>
  <si>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</si>
  <si>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</si>
  <si>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</si>
  <si>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</si>
  <si>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</si>
  <si>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</si>
  <si>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</si>
  <si>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</si>
  <si>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</si>
  <si>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</si>
  <si>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</si>
  <si>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</si>
  <si>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</si>
  <si>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</si>
  <si>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</si>
  <si>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</si>
  <si>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</si>
  <si>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</si>
  <si>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</si>
  <si>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</si>
  <si>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</si>
  <si>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</si>
  <si>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</si>
  <si>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</si>
  <si>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</si>
  <si>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</si>
  <si>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</si>
  <si>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</si>
  <si>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</si>
  <si>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</si>
  <si>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</si>
  <si>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</si>
  <si>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</si>
  <si>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</si>
  <si>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</si>
  <si>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</si>
  <si>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</si>
  <si>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</si>
  <si>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</si>
  <si>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</si>
  <si>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</si>
  <si>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</si>
  <si>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</si>
  <si>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</si>
  <si>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</si>
  <si>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</si>
  <si>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</si>
  <si>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</si>
  <si>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</si>
  <si>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</si>
  <si>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</si>
  <si>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</si>
  <si>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</si>
  <si>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</si>
  <si>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</si>
  <si>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</si>
  <si>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</si>
  <si>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</si>
  <si>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</si>
  <si>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</si>
  <si>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</si>
  <si>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</si>
  <si>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</si>
  <si>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</si>
  <si>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</si>
  <si>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</si>
  <si>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</si>
  <si>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</si>
  <si>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</si>
  <si>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</si>
  <si>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</si>
  <si>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</si>
  <si>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</si>
  <si>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</si>
  <si>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</si>
  <si>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</si>
  <si>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</si>
  <si>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</si>
  <si>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</si>
  <si>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</si>
  <si>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</si>
  <si>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</si>
  <si>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</si>
  <si>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</si>
  <si>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</si>
  <si>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</si>
  <si>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</si>
  <si>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</si>
  <si>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</si>
  <si>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</si>
  <si>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</si>
  <si>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</si>
  <si>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</si>
  <si>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</si>
  <si>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</si>
  <si>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</si>
  <si>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</si>
  <si>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</si>
  <si>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</si>
  <si>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</si>
  <si>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</si>
  <si>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</si>
  <si>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</si>
  <si>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</si>
  <si>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</si>
  <si>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</si>
  <si>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</si>
  <si>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</si>
  <si>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</si>
  <si>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</si>
  <si>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</si>
  <si>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</si>
  <si>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</si>
  <si>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</si>
  <si>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</si>
  <si>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</si>
  <si>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</si>
  <si>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</si>
  <si>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</si>
  <si>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</si>
  <si>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</si>
  <si>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</si>
  <si>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</si>
  <si>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</si>
  <si>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</si>
  <si>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</si>
  <si>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</si>
  <si>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</si>
  <si>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</si>
  <si>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</si>
  <si>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</si>
  <si>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</si>
  <si>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</si>
  <si>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</si>
  <si>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</si>
  <si>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</si>
  <si>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</si>
  <si>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</si>
  <si>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</si>
  <si>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</si>
  <si>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</si>
  <si>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</si>
  <si>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</si>
  <si>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</si>
  <si>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</si>
  <si>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</si>
  <si>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</si>
  <si>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</si>
  <si>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</si>
  <si>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</si>
  <si>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</si>
  <si>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</si>
  <si>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</si>
  <si>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</si>
  <si>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</si>
  <si>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</si>
  <si>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</si>
  <si>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</si>
  <si>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</si>
  <si>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</si>
  <si>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</si>
  <si>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</si>
  <si>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</si>
  <si>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</si>
  <si>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</si>
  <si>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</si>
  <si>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</si>
  <si>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</si>
  <si>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</si>
  <si>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</si>
  <si>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</si>
  <si>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</si>
  <si>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</si>
  <si>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</si>
  <si>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</si>
  <si>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</si>
  <si>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</si>
  <si>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</si>
  <si>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</si>
  <si>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</si>
  <si>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</si>
  <si>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</si>
  <si>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</si>
  <si>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</si>
  <si>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</si>
  <si>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</si>
  <si>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</si>
  <si>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</si>
  <si>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</si>
  <si>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</si>
  <si>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</si>
  <si>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</si>
  <si>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</si>
  <si>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</si>
  <si>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</si>
  <si>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</si>
  <si>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</si>
  <si>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</si>
  <si>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</si>
  <si>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</si>
  <si>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</si>
  <si>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</si>
  <si>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</si>
  <si>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</si>
  <si>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</si>
  <si>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</si>
  <si>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</si>
  <si>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</si>
  <si>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</si>
  <si>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</si>
  <si>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</si>
  <si>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</si>
  <si>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</si>
  <si>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</si>
  <si>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</si>
  <si>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</si>
  <si>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</si>
  <si>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</si>
  <si>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</si>
  <si>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</si>
  <si>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</si>
  <si>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</si>
  <si>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</si>
  <si>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</si>
  <si>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</si>
  <si>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</si>
  <si>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</si>
  <si>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</si>
  <si>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</si>
  <si>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</si>
  <si>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</si>
  <si>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</si>
  <si>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</si>
  <si>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</si>
  <si>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</si>
  <si>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</si>
  <si>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</si>
  <si>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</si>
  <si>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</si>
  <si>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</si>
  <si>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</si>
  <si>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</si>
  <si>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</si>
  <si>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</si>
  <si>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</si>
  <si>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</si>
  <si>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</si>
  <si>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</si>
  <si>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</si>
  <si>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</si>
  <si>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</si>
  <si>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</si>
  <si>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</si>
  <si>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</si>
  <si>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</si>
  <si>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</si>
  <si>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</si>
  <si>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</si>
  <si>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</si>
  <si>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</si>
  <si>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</si>
  <si>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</si>
  <si>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</si>
  <si>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</si>
  <si>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</si>
  <si>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</si>
  <si>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</si>
  <si>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</si>
  <si>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</si>
  <si>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</si>
  <si>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</si>
  <si>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</si>
  <si>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</si>
  <si>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</si>
  <si>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</si>
  <si>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</si>
  <si>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</si>
  <si>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</si>
  <si>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</si>
  <si>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</si>
  <si>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</si>
  <si>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</si>
  <si>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</si>
  <si>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</si>
  <si>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</si>
  <si>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</si>
  <si>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</si>
  <si>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</si>
  <si>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</si>
  <si>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</si>
  <si>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</si>
  <si>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</si>
  <si>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</si>
  <si>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</si>
  <si>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</si>
  <si>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</si>
  <si>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</si>
  <si>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</si>
  <si>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</si>
  <si>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</si>
  <si>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</si>
  <si>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</si>
  <si>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</si>
  <si>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</si>
  <si>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</si>
  <si>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</si>
  <si>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</si>
  <si>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</si>
  <si>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</si>
  <si>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</si>
  <si>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</si>
  <si>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</si>
  <si>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</si>
  <si>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</si>
  <si>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</si>
  <si>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</si>
  <si>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</si>
  <si>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</si>
  <si>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</si>
  <si>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</si>
  <si>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</si>
  <si>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</si>
  <si>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</si>
  <si>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</si>
  <si>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</si>
  <si>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</si>
  <si>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</si>
  <si>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</si>
  <si>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</si>
  <si>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</si>
  <si>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</si>
  <si>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</si>
  <si>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</si>
  <si>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</si>
  <si>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</si>
  <si>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</si>
  <si>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</si>
  <si>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</si>
  <si>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</si>
  <si>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</si>
  <si>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</si>
  <si>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</si>
  <si>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</si>
  <si>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</si>
  <si>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</si>
  <si>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</si>
  <si>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</si>
  <si>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</si>
  <si>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</si>
  <si>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</si>
  <si>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</si>
  <si>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</si>
  <si>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</si>
  <si>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</si>
  <si>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</si>
  <si>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</si>
  <si>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</si>
  <si>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</si>
  <si>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</si>
  <si>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</si>
  <si>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</si>
  <si>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</si>
  <si>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</si>
  <si>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</si>
  <si>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</si>
  <si>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</si>
  <si>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</si>
  <si>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</si>
  <si>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</si>
  <si>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</si>
  <si>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</si>
  <si>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</si>
  <si>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</si>
  <si>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</si>
  <si>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</si>
  <si>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</si>
  <si>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</si>
  <si>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</si>
  <si>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</si>
  <si>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</si>
  <si>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</si>
  <si>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</si>
  <si>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</si>
  <si>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</si>
  <si>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</si>
  <si>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</si>
  <si>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</si>
  <si>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</si>
  <si>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</si>
  <si>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</si>
  <si>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</si>
  <si>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</si>
  <si>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</si>
  <si>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</si>
  <si>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</si>
  <si>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</si>
  <si>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</si>
  <si>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</si>
  <si>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</si>
  <si>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</si>
  <si>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</si>
  <si>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</si>
  <si>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</si>
  <si>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</si>
  <si>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</si>
  <si>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</si>
  <si>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</si>
  <si>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</si>
  <si>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</si>
  <si>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</si>
  <si>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</si>
  <si>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</si>
  <si>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</si>
  <si>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</si>
  <si>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</si>
  <si>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</si>
  <si>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</si>
  <si>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</si>
  <si>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</si>
  <si>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</si>
  <si>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</si>
  <si>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</si>
  <si>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</si>
  <si>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</si>
  <si>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</si>
  <si>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</si>
  <si>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</si>
  <si>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</si>
  <si>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</si>
  <si>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</si>
  <si>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</si>
  <si>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</si>
  <si>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</si>
  <si>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</si>
  <si>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</si>
  <si>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</si>
  <si>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</si>
  <si>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</si>
  <si>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</si>
  <si>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</si>
  <si>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</si>
  <si>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</si>
  <si>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</si>
  <si>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</si>
  <si>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</si>
  <si>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</si>
  <si>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</si>
  <si>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</si>
  <si>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</si>
  <si>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</si>
  <si>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</si>
  <si>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</si>
  <si>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</si>
  <si>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</si>
  <si>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</si>
  <si>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</si>
  <si>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</si>
  <si>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</si>
  <si>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</si>
  <si>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</si>
  <si>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</si>
  <si>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</si>
  <si>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</si>
  <si>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</si>
  <si>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</si>
  <si>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</si>
  <si>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</si>
  <si>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</si>
  <si>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</si>
  <si>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</si>
  <si>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</si>
  <si>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</si>
  <si>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</si>
  <si>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</si>
  <si>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</si>
  <si>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</si>
  <si>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</si>
  <si>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</si>
  <si>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</si>
  <si>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</si>
  <si>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</si>
  <si>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</si>
  <si>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</si>
  <si>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</si>
  <si>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</si>
  <si>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</si>
  <si>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</si>
  <si>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</si>
  <si>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</si>
  <si>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</si>
  <si>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</si>
  <si>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</si>
  <si>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</si>
  <si>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</si>
  <si>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</si>
  <si>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</si>
  <si>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</si>
  <si>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</si>
  <si>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</si>
  <si>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</si>
  <si>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</si>
  <si>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</si>
  <si>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</si>
  <si>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</si>
  <si>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</si>
  <si>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</si>
  <si>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</si>
  <si>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</si>
  <si>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</si>
  <si>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</si>
  <si>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</si>
  <si>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</si>
  <si>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</si>
  <si>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</si>
  <si>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</si>
  <si>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</si>
  <si>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</si>
  <si>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</si>
  <si>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</si>
  <si>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</si>
  <si>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</si>
  <si>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</si>
  <si>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</si>
  <si>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</si>
  <si>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</si>
  <si>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</si>
  <si>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</si>
  <si>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</si>
  <si>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</si>
  <si>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</si>
  <si>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</si>
  <si>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</si>
  <si>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</si>
  <si>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</si>
  <si>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</si>
  <si>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</si>
  <si>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</si>
  <si>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</si>
  <si>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</si>
  <si>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</si>
  <si>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</si>
  <si>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</si>
  <si>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</si>
  <si>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</si>
  <si>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</si>
  <si>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</si>
  <si>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</si>
  <si>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</si>
  <si>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</si>
  <si>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</si>
  <si>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</si>
  <si>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</si>
  <si>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</si>
  <si>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</si>
  <si>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</si>
  <si>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</si>
  <si>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</si>
  <si>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</si>
  <si>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</si>
  <si>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</si>
  <si>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</si>
  <si>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</si>
  <si>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</si>
  <si>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</si>
  <si>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</si>
  <si>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</si>
  <si>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</si>
  <si>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</si>
  <si>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</si>
  <si>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</si>
  <si>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</si>
  <si>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</si>
  <si>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</si>
  <si>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</si>
  <si>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</si>
  <si>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</si>
  <si>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</si>
  <si>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</si>
  <si>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</si>
  <si>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</si>
  <si>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</si>
  <si>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</si>
  <si>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</si>
  <si>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</si>
  <si>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</si>
  <si>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</si>
  <si>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</si>
  <si>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</si>
  <si>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</si>
  <si>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</si>
  <si>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</si>
  <si>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</si>
  <si>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</si>
  <si>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</si>
  <si>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</si>
  <si>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</si>
  <si>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</si>
  <si>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</si>
  <si>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</si>
  <si>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</si>
  <si>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</si>
  <si>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</si>
  <si>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</si>
  <si>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</si>
  <si>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</si>
  <si>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</si>
  <si>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</si>
  <si>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</si>
  <si>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</si>
  <si>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</si>
  <si>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</si>
  <si>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</si>
  <si>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</si>
  <si>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</si>
  <si>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</si>
  <si>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</si>
  <si>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</si>
  <si>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</si>
  <si>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</si>
  <si>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</si>
  <si>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</si>
  <si>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</si>
  <si>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</si>
  <si>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</si>
  <si>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</si>
  <si>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</si>
  <si>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</si>
  <si>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</si>
  <si>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</si>
  <si>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</si>
  <si>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</si>
  <si>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</si>
  <si>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</si>
  <si>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</si>
  <si>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</si>
  <si>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</si>
  <si>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</si>
  <si>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</si>
  <si>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</si>
  <si>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</si>
  <si>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</si>
  <si>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</si>
  <si>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</si>
  <si>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</si>
  <si>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</si>
  <si>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</si>
  <si>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</si>
  <si>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</si>
  <si>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</si>
  <si>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</si>
  <si>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</si>
  <si>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</si>
  <si>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</si>
  <si>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</si>
  <si>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</si>
  <si>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</si>
  <si>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</si>
  <si>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</si>
  <si>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</si>
  <si>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</si>
  <si>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</si>
  <si>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</si>
  <si>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</si>
  <si>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</si>
  <si>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</si>
  <si>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</si>
  <si>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</si>
  <si>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</si>
  <si>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</si>
  <si>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</si>
  <si>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</si>
  <si>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</si>
  <si>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</si>
  <si>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</si>
  <si>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</si>
  <si>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</si>
  <si>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</si>
  <si>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</si>
  <si>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</si>
  <si>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</si>
  <si>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</si>
  <si>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</si>
  <si>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</si>
  <si>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</si>
  <si>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</si>
  <si>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</si>
  <si>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</si>
  <si>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</si>
  <si>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</si>
  <si>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</si>
  <si>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</si>
  <si>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</si>
  <si>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</si>
  <si>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</si>
  <si>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</si>
  <si>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</si>
  <si>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</si>
  <si>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</si>
  <si>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</si>
  <si>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</si>
  <si>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</si>
  <si>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</si>
  <si>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</si>
  <si>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</si>
  <si>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</si>
  <si>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</si>
  <si>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</si>
  <si>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</si>
  <si>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</si>
  <si>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</si>
  <si>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</si>
  <si>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</si>
  <si>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</si>
  <si>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</si>
  <si>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</si>
  <si>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</si>
  <si>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</si>
  <si>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</si>
  <si>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</si>
  <si>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</si>
  <si>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</si>
  <si>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</si>
  <si>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</si>
  <si>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</si>
  <si>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</si>
  <si>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</si>
  <si>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</si>
  <si>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</si>
  <si>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</si>
  <si>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</si>
  <si>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</si>
  <si>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</si>
  <si>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</si>
  <si>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</si>
  <si>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</si>
  <si>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</si>
  <si>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</si>
  <si>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</si>
  <si>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</si>
  <si>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</si>
  <si>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</si>
  <si>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</si>
  <si>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</si>
  <si>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</si>
  <si>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</si>
  <si>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</si>
  <si>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</si>
  <si>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</si>
  <si>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</si>
  <si>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</si>
  <si>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</si>
  <si>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</si>
  <si>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</si>
  <si>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</si>
  <si>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</si>
  <si>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</si>
  <si>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</si>
  <si>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</si>
  <si>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</si>
  <si>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</si>
  <si>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</si>
  <si>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</si>
  <si>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</si>
  <si>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</si>
  <si>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</si>
  <si>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</si>
  <si>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</si>
  <si>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</si>
  <si>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</si>
  <si>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</si>
  <si>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</si>
  <si>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</si>
  <si>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</si>
  <si>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</si>
  <si>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</si>
  <si>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</si>
  <si>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</si>
  <si>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</si>
  <si>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</si>
  <si>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</si>
  <si>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</si>
  <si>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</si>
  <si>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</si>
  <si>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</si>
  <si>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</si>
  <si>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</si>
  <si>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</si>
  <si>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</si>
  <si>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</si>
  <si>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</si>
  <si>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</si>
  <si>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</si>
  <si>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</si>
  <si>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</si>
  <si>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</si>
  <si>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</si>
  <si>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</si>
  <si>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</si>
  <si>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</si>
  <si>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</si>
  <si>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</si>
  <si>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</si>
  <si>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</si>
  <si>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</si>
  <si>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</si>
  <si>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</si>
  <si>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</si>
  <si>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</si>
  <si>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</si>
  <si>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</si>
  <si>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</si>
  <si>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</si>
  <si>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</si>
  <si>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</si>
  <si>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</si>
  <si>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</si>
  <si>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</si>
  <si>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</si>
  <si>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</si>
  <si>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</si>
  <si>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</si>
  <si>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</si>
  <si>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</si>
  <si>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</si>
  <si>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</si>
  <si>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</si>
  <si>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</si>
  <si>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</si>
  <si>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</si>
  <si>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</si>
  <si>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</si>
  <si>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</si>
  <si>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</si>
  <si>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</si>
  <si>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</si>
  <si>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</si>
  <si>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</si>
  <si>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</si>
  <si>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</si>
  <si>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</si>
  <si>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</si>
  <si>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</si>
  <si>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</si>
  <si>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</si>
  <si>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</si>
  <si>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</si>
  <si>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</si>
  <si>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</si>
  <si>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</si>
  <si>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</si>
  <si>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</si>
  <si>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</si>
  <si>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</si>
  <si>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</si>
  <si>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</si>
  <si>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</si>
  <si>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</si>
  <si>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</si>
  <si>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</si>
  <si>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</si>
  <si>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</si>
  <si>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</si>
  <si>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</si>
  <si>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</si>
  <si>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</si>
  <si>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</si>
  <si>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</si>
  <si>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</si>
  <si>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</si>
  <si>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</si>
  <si>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</si>
  <si>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</si>
  <si>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</si>
  <si>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</si>
  <si>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</si>
  <si>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</si>
  <si>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</si>
  <si>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</si>
  <si>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</si>
  <si>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</si>
  <si>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</si>
  <si>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</si>
  <si>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</si>
  <si>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</si>
  <si>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</si>
  <si>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</si>
  <si>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</si>
  <si>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</si>
  <si>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</si>
  <si>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</si>
  <si>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</si>
  <si>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</si>
  <si>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</si>
  <si>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</si>
  <si>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</si>
  <si>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</si>
  <si>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</si>
  <si>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</si>
  <si>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</si>
  <si>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</si>
  <si>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</si>
  <si>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</si>
  <si>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</si>
  <si>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</si>
  <si>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</si>
  <si>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</si>
  <si>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</si>
  <si>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</si>
  <si>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</si>
  <si>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</si>
  <si>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</si>
  <si>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</si>
  <si>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</si>
  <si>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</si>
  <si>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</si>
  <si>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</si>
  <si>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</si>
  <si>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</si>
  <si>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</si>
  <si>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</si>
  <si>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</si>
  <si>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</si>
  <si>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</si>
  <si>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</si>
  <si>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</si>
  <si>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</si>
  <si>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</si>
  <si>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</si>
  <si>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</si>
  <si>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</si>
  <si>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</si>
  <si>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</si>
  <si>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</si>
  <si>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</si>
  <si>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</si>
  <si>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</si>
  <si>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</si>
  <si>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</si>
  <si>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</si>
  <si>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</si>
  <si>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</si>
  <si>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</si>
  <si>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</si>
  <si>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</si>
  <si>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</si>
  <si>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</si>
  <si>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</si>
  <si>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</si>
  <si>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</si>
  <si>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</si>
  <si>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</si>
  <si>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</si>
  <si>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</si>
  <si>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</si>
  <si>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</si>
  <si>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</si>
  <si>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</si>
  <si>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</si>
  <si>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</si>
  <si>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</si>
  <si>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</si>
  <si>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</si>
  <si>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</si>
  <si>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</si>
  <si>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</si>
  <si>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</si>
  <si>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</si>
  <si>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</si>
  <si>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</si>
  <si>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</si>
  <si>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</si>
  <si>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</si>
  <si>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</si>
  <si>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</si>
  <si>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</si>
  <si>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</si>
  <si>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</si>
  <si>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</si>
  <si>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</si>
  <si>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</si>
  <si>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</si>
  <si>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</si>
  <si>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</si>
  <si>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</si>
  <si>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</si>
  <si>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</si>
  <si>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</si>
  <si>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</si>
  <si>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</si>
  <si>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</si>
  <si>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</si>
  <si>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</si>
  <si>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</si>
  <si>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</si>
  <si>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</si>
  <si>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</si>
  <si>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</si>
  <si>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</si>
  <si>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</si>
  <si>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</si>
  <si>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</si>
  <si>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</si>
  <si>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</si>
  <si>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</si>
  <si>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</si>
  <si>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</si>
  <si>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</si>
  <si>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</si>
  <si>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</si>
  <si>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</si>
  <si>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</si>
  <si>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</si>
  <si>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</si>
  <si>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</si>
  <si>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</si>
  <si>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</si>
  <si>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</si>
  <si>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</si>
  <si>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</si>
  <si>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</si>
  <si>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</si>
  <si>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</si>
  <si>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</si>
  <si>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</si>
  <si>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</si>
  <si>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</si>
  <si>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</si>
  <si>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</si>
  <si>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</si>
  <si>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</si>
  <si>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</si>
  <si>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</si>
  <si>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</si>
  <si>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</si>
  <si>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</si>
  <si>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</si>
  <si>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</si>
  <si>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</si>
  <si>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</si>
  <si>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</si>
  <si>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</si>
  <si>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</si>
  <si>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</si>
  <si>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</si>
  <si>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</si>
  <si>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</si>
  <si>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</si>
  <si>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</si>
  <si>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</si>
  <si>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</si>
  <si>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</si>
  <si>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</si>
  <si>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</si>
  <si>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</si>
  <si>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</si>
  <si>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</si>
  <si>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</si>
  <si>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</si>
  <si>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</si>
  <si>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</si>
  <si>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</si>
  <si>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</si>
  <si>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</si>
  <si>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</si>
  <si>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</si>
  <si>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</si>
  <si>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</si>
  <si>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</si>
  <si>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</si>
  <si>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</si>
  <si>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</si>
  <si>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</si>
  <si>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</si>
  <si>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</si>
  <si>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</si>
  <si>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</si>
  <si>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</si>
  <si>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</si>
  <si>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</si>
  <si>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</si>
  <si>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</si>
  <si>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</si>
  <si>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</si>
  <si>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</si>
  <si>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</si>
  <si>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</si>
  <si>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</si>
  <si>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</si>
  <si>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</si>
  <si>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</si>
  <si>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</si>
  <si>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</si>
  <si>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</si>
  <si>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</si>
  <si>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</si>
  <si>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</si>
  <si>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</si>
  <si>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</si>
  <si>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</si>
  <si>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</si>
  <si>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</si>
  <si>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</si>
  <si>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</si>
  <si>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</si>
  <si>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</si>
  <si>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</si>
  <si>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</si>
  <si>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</si>
  <si>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</si>
  <si>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</si>
  <si>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</si>
  <si>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</si>
  <si>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</si>
  <si>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</si>
  <si>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</si>
  <si>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</si>
  <si>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</si>
  <si>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</si>
  <si>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</si>
  <si>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</si>
  <si>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</si>
  <si>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</si>
  <si>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</si>
  <si>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</si>
  <si>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</si>
  <si>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</si>
  <si>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</si>
  <si>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</si>
  <si>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</si>
  <si>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</si>
  <si>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</si>
  <si>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</si>
  <si>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</si>
  <si>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</si>
  <si>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</si>
  <si>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</si>
  <si>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</si>
  <si>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</si>
  <si>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</si>
  <si>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</si>
  <si>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</si>
  <si>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</si>
  <si>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</si>
  <si>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</si>
  <si>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</si>
  <si>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</si>
  <si>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</si>
  <si>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</si>
  <si>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</si>
  <si>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</si>
  <si>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</si>
  <si>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</si>
  <si>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</si>
  <si>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</si>
  <si>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</si>
  <si>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</si>
  <si>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</si>
  <si>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</si>
  <si>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</si>
  <si>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</si>
  <si>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</si>
  <si>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</si>
  <si>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</si>
  <si>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</si>
  <si>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</si>
  <si>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</si>
  <si>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</si>
  <si>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</si>
  <si>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</si>
  <si>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</si>
  <si>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</si>
  <si>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</si>
  <si>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</si>
  <si>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</si>
  <si>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</si>
  <si>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</si>
  <si>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</si>
  <si>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</si>
  <si>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</si>
  <si>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</si>
  <si>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</si>
  <si>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</si>
  <si>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</si>
  <si>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</si>
  <si>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</si>
  <si>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</si>
  <si>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</si>
  <si>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</si>
  <si>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</si>
  <si>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</si>
  <si>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</si>
  <si>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</si>
  <si>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</si>
  <si>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</si>
  <si>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</si>
  <si>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</si>
  <si>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</si>
  <si>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</si>
  <si>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</si>
  <si>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</si>
  <si>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</si>
  <si>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</si>
  <si>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</si>
  <si>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</si>
  <si>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</si>
  <si>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</si>
  <si>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</si>
  <si>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</si>
  <si>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</si>
  <si>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</si>
  <si>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</si>
  <si>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</si>
  <si>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</si>
  <si>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</si>
  <si>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</si>
  <si>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</si>
  <si>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</si>
  <si>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</si>
  <si>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</si>
  <si>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</si>
  <si>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</si>
  <si>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</si>
  <si>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</si>
  <si>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</si>
  <si>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</si>
  <si>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</si>
  <si>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</si>
  <si>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</si>
  <si>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</si>
  <si>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</si>
  <si>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</si>
  <si>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</si>
  <si>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</si>
  <si>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</si>
  <si>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</si>
  <si>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</si>
  <si>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</si>
  <si>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</si>
  <si>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</si>
  <si>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</si>
  <si>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</si>
  <si>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</si>
  <si>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</si>
  <si>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</si>
  <si>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</si>
  <si>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</si>
  <si>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</si>
  <si>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</si>
  <si>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</si>
  <si>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</si>
  <si>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</si>
  <si>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</si>
  <si>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</si>
  <si>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</si>
  <si>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</si>
  <si>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</si>
  <si>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</si>
  <si>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</si>
  <si>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</si>
  <si>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</si>
  <si>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</si>
  <si>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</si>
  <si>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</si>
  <si>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</si>
  <si>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</si>
  <si>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</si>
  <si>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</si>
  <si>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</si>
  <si>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</si>
  <si>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</si>
  <si>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</si>
  <si>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</si>
  <si>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</si>
  <si>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</si>
  <si>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</si>
  <si>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</si>
  <si>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</si>
  <si>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</si>
  <si>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</si>
  <si>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</si>
  <si>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</si>
  <si>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</si>
  <si>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</si>
  <si>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</si>
  <si>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</si>
  <si>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</si>
  <si>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</si>
  <si>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</si>
  <si>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</si>
  <si>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</si>
  <si>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</si>
  <si>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</si>
  <si>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</si>
  <si>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</si>
  <si>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</si>
  <si>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</si>
  <si>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</si>
  <si>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</si>
  <si>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</si>
  <si>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</si>
  <si>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</si>
  <si>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</si>
  <si>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</si>
  <si>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</si>
  <si>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</si>
  <si>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</si>
  <si>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</si>
  <si>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</si>
  <si>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</si>
  <si>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</si>
  <si>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</si>
  <si>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</si>
  <si>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</si>
  <si>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</si>
  <si>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</si>
  <si>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</si>
  <si>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</si>
  <si>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</si>
  <si>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</si>
  <si>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</si>
  <si>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</si>
  <si>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</si>
  <si>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</si>
  <si>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</si>
  <si>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</si>
  <si>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</si>
  <si>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</si>
  <si>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</si>
  <si>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</si>
  <si>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</si>
  <si>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</si>
  <si>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</si>
  <si>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</si>
  <si>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</si>
  <si>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</si>
  <si>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</si>
  <si>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</si>
  <si>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</si>
  <si>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</si>
  <si>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</si>
  <si>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</si>
  <si>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</si>
  <si>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</si>
  <si>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</si>
  <si>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</si>
  <si>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</si>
  <si>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</si>
  <si>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</si>
  <si>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</si>
  <si>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</si>
  <si>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</si>
  <si>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</si>
  <si>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</si>
  <si>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</si>
  <si>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</si>
  <si>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</si>
  <si>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</si>
  <si>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</si>
  <si>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</si>
  <si>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</si>
  <si>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</si>
  <si>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</si>
  <si>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</si>
  <si>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</si>
  <si>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</si>
  <si>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</si>
  <si>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</si>
  <si>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</si>
  <si>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</si>
  <si>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</si>
  <si>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</si>
  <si>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</si>
  <si>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</si>
  <si>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</si>
  <si>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</si>
  <si>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</si>
  <si>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</si>
  <si>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</si>
  <si>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</si>
  <si>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</si>
  <si>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</si>
  <si>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</si>
  <si>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</si>
  <si>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</si>
  <si>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</si>
  <si>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</si>
  <si>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</si>
  <si>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</si>
  <si>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</si>
  <si>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</si>
  <si>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</si>
  <si>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</si>
  <si>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</si>
  <si>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</si>
  <si>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</si>
  <si>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</si>
  <si>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</si>
  <si>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</si>
  <si>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</si>
  <si>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</si>
  <si>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</si>
  <si>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</si>
  <si>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</si>
  <si>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</si>
  <si>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</si>
  <si>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</si>
  <si>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</si>
  <si>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</si>
  <si>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</si>
  <si>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</si>
  <si>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</si>
  <si>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</si>
  <si>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</si>
  <si>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</si>
  <si>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</si>
  <si>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</si>
  <si>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</si>
  <si>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</si>
  <si>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</si>
  <si>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</si>
  <si>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</si>
  <si>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</si>
  <si>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</si>
  <si>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</si>
  <si>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</si>
  <si>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</si>
  <si>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</si>
  <si>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</si>
  <si>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</si>
  <si>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</si>
  <si>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</si>
  <si>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</si>
  <si>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</si>
  <si>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</si>
  <si>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</si>
  <si>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</si>
  <si>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</si>
  <si>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</si>
  <si>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</si>
  <si>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</si>
  <si>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</si>
  <si>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</si>
  <si>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</si>
  <si>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</si>
  <si>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</si>
  <si>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</si>
  <si>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</si>
  <si>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</si>
  <si>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</si>
  <si>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</si>
  <si>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</si>
  <si>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</si>
  <si>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</si>
  <si>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</si>
  <si>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</si>
  <si>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</si>
  <si>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</si>
  <si>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</si>
  <si>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</si>
  <si>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</si>
  <si>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</si>
  <si>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</si>
  <si>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</si>
  <si>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</si>
  <si>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</si>
  <si>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</si>
  <si>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</si>
  <si>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</si>
  <si>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</si>
  <si>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</si>
  <si>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</si>
  <si>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</si>
  <si>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</si>
  <si>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</si>
  <si>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</si>
  <si>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</si>
  <si>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</si>
  <si>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</si>
  <si>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</si>
  <si>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</si>
  <si>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</si>
  <si>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</si>
  <si>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</si>
  <si>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</si>
  <si>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</si>
  <si>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</si>
  <si>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</si>
  <si>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</si>
  <si>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</si>
  <si>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</si>
  <si>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</si>
  <si>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</si>
  <si>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</si>
  <si>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</si>
  <si>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</si>
  <si>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</si>
  <si>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</si>
  <si>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</si>
  <si>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</si>
  <si>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</si>
  <si>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</si>
  <si>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</si>
  <si>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</si>
  <si>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</si>
  <si>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</si>
  <si>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</si>
  <si>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</si>
  <si>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</si>
  <si>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</si>
  <si>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</si>
  <si>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</si>
  <si>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</si>
  <si>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</si>
  <si>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</si>
  <si>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</si>
  <si>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</si>
  <si>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</si>
  <si>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</si>
  <si>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</si>
  <si>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</si>
  <si>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</si>
  <si>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</si>
  <si>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</si>
  <si>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</si>
  <si>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</si>
  <si>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</si>
  <si>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</si>
  <si>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</si>
  <si>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</si>
  <si>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</si>
  <si>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</si>
  <si>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</si>
  <si>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</si>
  <si>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</si>
  <si>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</si>
  <si>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</si>
  <si>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</si>
  <si>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</si>
  <si>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</si>
  <si>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</si>
  <si>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</si>
  <si>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</si>
  <si>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</si>
  <si>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</si>
  <si>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</si>
  <si>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</si>
  <si>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</si>
  <si>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</si>
  <si>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</si>
  <si>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</si>
  <si>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</si>
  <si>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</si>
  <si>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</si>
  <si>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</si>
  <si>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</si>
  <si>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</si>
  <si>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</si>
  <si>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</si>
  <si>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</si>
  <si>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</si>
  <si>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</si>
  <si>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</si>
  <si>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</si>
  <si>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</si>
  <si>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</si>
  <si>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</si>
  <si>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</si>
  <si>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</si>
  <si>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</si>
  <si>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</si>
  <si>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</si>
  <si>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</si>
  <si>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</si>
  <si>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</si>
  <si>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</si>
  <si>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</si>
  <si>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</si>
  <si>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</si>
  <si>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</si>
  <si>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</si>
  <si>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</si>
  <si>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</si>
  <si>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</si>
  <si>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</si>
  <si>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</si>
  <si>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</si>
  <si>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</si>
  <si>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</si>
  <si>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</si>
  <si>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</si>
  <si>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</si>
  <si>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</si>
  <si>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</si>
  <si>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</si>
  <si>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</si>
  <si>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</si>
  <si>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</si>
  <si>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</si>
  <si>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</si>
  <si>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</si>
  <si>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</si>
  <si>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</si>
  <si>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</si>
  <si>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</si>
  <si>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</si>
  <si>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</si>
  <si>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</si>
  <si>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</si>
  <si>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</si>
  <si>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</si>
  <si>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</si>
  <si>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</si>
  <si>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</si>
  <si>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</si>
  <si>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</si>
  <si>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</si>
  <si>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</si>
  <si>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</si>
  <si>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</si>
  <si>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</si>
  <si>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</si>
  <si>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</si>
  <si>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</si>
  <si>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</si>
  <si>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</si>
  <si>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</si>
  <si>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</si>
  <si>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</si>
  <si>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</si>
  <si>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</si>
  <si>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</si>
  <si>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</si>
  <si>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</si>
  <si>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</si>
  <si>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</si>
  <si>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</si>
  <si>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</si>
  <si>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</si>
  <si>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</si>
  <si>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</si>
  <si>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</si>
  <si>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</si>
  <si>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</si>
  <si>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</si>
  <si>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</si>
  <si>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</si>
  <si>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</si>
  <si>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</si>
  <si>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</si>
  <si>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</si>
  <si>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</si>
  <si>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</si>
  <si>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</si>
  <si>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</si>
  <si>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</si>
  <si>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</si>
  <si>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</si>
  <si>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</si>
  <si>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</si>
  <si>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</si>
  <si>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</si>
  <si>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</si>
  <si>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</si>
  <si>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</si>
  <si>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</si>
  <si>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</si>
  <si>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</si>
  <si>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</si>
  <si>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</si>
  <si>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</si>
  <si>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</si>
  <si>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</si>
  <si>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</si>
  <si>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</si>
  <si>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</si>
  <si>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</si>
  <si>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</si>
  <si>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</si>
  <si>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</si>
  <si>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</si>
  <si>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</si>
  <si>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</si>
  <si>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</si>
  <si>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</si>
  <si>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</si>
  <si>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</si>
  <si>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</si>
  <si>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</si>
  <si>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</si>
  <si>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</si>
  <si>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</si>
  <si>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</si>
  <si>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</si>
  <si>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</si>
  <si>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</si>
  <si>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</si>
  <si>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</si>
  <si>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</si>
  <si>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</si>
  <si>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</si>
  <si>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</si>
  <si>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</si>
  <si>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</si>
  <si>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</si>
  <si>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</si>
  <si>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</si>
  <si>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</si>
  <si>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</si>
  <si>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</si>
  <si>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</si>
  <si>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</si>
  <si>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</si>
  <si>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</si>
  <si>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</si>
  <si>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</si>
  <si>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</si>
  <si>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</si>
  <si>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</si>
  <si>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</si>
  <si>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</si>
  <si>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</si>
  <si>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</si>
  <si>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</si>
  <si>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</si>
  <si>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</si>
  <si>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</si>
  <si>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</si>
  <si>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</si>
  <si>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</si>
  <si>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</si>
  <si>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</si>
  <si>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</si>
  <si>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</si>
  <si>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</si>
  <si>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</si>
  <si>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</si>
  <si>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</si>
  <si>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</si>
  <si>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</si>
  <si>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</si>
  <si>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</si>
  <si>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</si>
  <si>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</si>
  <si>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</si>
  <si>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</si>
  <si>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</si>
  <si>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</si>
  <si>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</si>
  <si>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</si>
  <si>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</si>
  <si>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</si>
  <si>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</si>
  <si>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</si>
  <si>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</si>
  <si>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</si>
  <si>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</si>
  <si>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</si>
  <si>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</si>
  <si>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</si>
  <si>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</si>
  <si>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</si>
  <si>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</si>
  <si>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</si>
  <si>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</si>
  <si>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</si>
  <si>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</si>
  <si>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</si>
  <si>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</si>
  <si>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</si>
  <si>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</si>
  <si>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</si>
  <si>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</si>
  <si>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</si>
  <si>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</si>
  <si>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</si>
  <si>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</si>
  <si>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</si>
  <si>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</si>
  <si>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</si>
  <si>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</si>
  <si>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</si>
  <si>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</si>
  <si>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</si>
  <si>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</si>
  <si>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</si>
  <si>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</si>
  <si>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</si>
  <si>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</si>
  <si>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</si>
  <si>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</si>
  <si>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</si>
  <si>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</si>
  <si>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</si>
  <si>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</si>
  <si>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</si>
  <si>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</si>
  <si>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</si>
  <si>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</si>
  <si>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</si>
  <si>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</si>
  <si>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</si>
  <si>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</si>
  <si>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</si>
  <si>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</si>
  <si>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</si>
  <si>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</si>
  <si>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</si>
  <si>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</si>
  <si>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</si>
  <si>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</si>
  <si>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</si>
  <si>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</si>
  <si>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</si>
  <si>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</si>
  <si>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</si>
  <si>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</si>
  <si>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</si>
  <si>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</si>
  <si>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</si>
  <si>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</si>
  <si>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</si>
  <si>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</si>
  <si>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</si>
  <si>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</si>
  <si>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</si>
  <si>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</si>
  <si>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</si>
  <si>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</si>
  <si>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</si>
  <si>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</si>
  <si>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</si>
  <si>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</si>
  <si>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</si>
  <si>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</si>
  <si>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</si>
  <si>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</si>
  <si>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</si>
  <si>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</si>
  <si>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</si>
  <si>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</si>
  <si>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</si>
  <si>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</si>
  <si>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</si>
  <si>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</si>
  <si>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</si>
  <si>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</si>
  <si>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</si>
  <si>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</si>
  <si>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</si>
  <si>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</si>
  <si>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</si>
  <si>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</si>
  <si>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</si>
  <si>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</si>
  <si>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</si>
  <si>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</si>
  <si>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</si>
  <si>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</si>
  <si>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</si>
  <si>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</si>
  <si>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</si>
  <si>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</si>
  <si>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</si>
  <si>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</si>
  <si>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</si>
  <si>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</si>
  <si>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</si>
  <si>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</si>
  <si>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</si>
  <si>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</si>
  <si>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</si>
  <si>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</si>
  <si>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</si>
  <si>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</si>
  <si>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</si>
  <si>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</si>
  <si>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</si>
  <si>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</si>
  <si>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</si>
  <si>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</si>
  <si>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</si>
  <si>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</si>
  <si>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</si>
  <si>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</si>
  <si>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</si>
  <si>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</si>
  <si>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</si>
  <si>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</si>
  <si>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</si>
  <si>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</si>
  <si>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</si>
  <si>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</si>
  <si>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</si>
  <si>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</si>
  <si>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</si>
  <si>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</si>
  <si>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</si>
  <si>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</si>
  <si>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</si>
  <si>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</si>
  <si>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</si>
  <si>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</si>
  <si>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</si>
  <si>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</si>
  <si>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</si>
  <si>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</si>
  <si>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</si>
  <si>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</si>
  <si>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</si>
  <si>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</si>
  <si>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</si>
  <si>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</si>
  <si>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</si>
  <si>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</si>
  <si>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</si>
  <si>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</si>
  <si>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</si>
  <si>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</si>
  <si>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</si>
  <si>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</si>
  <si>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</si>
  <si>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</si>
  <si>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</si>
  <si>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</si>
  <si>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</si>
  <si>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</si>
  <si>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</si>
  <si>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</si>
  <si>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</si>
  <si>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</si>
  <si>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</si>
  <si>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</si>
  <si>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</si>
  <si>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</si>
  <si>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</si>
  <si>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</si>
  <si>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</si>
  <si>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</si>
  <si>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</si>
  <si>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</si>
  <si>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</si>
  <si>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</si>
  <si>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</si>
  <si>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</si>
  <si>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</si>
  <si>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</si>
  <si>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</si>
  <si>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</si>
  <si>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</si>
  <si>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</si>
  <si>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</si>
  <si>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</si>
  <si>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</si>
  <si>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</si>
  <si>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</si>
  <si>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</si>
  <si>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</si>
  <si>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</si>
  <si>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</si>
  <si>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</si>
  <si>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</si>
  <si>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</si>
  <si>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</si>
  <si>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</si>
  <si>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</si>
  <si>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</si>
  <si>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</si>
  <si>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</si>
  <si>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</si>
  <si>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</si>
  <si>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</si>
  <si>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</si>
  <si>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</si>
  <si>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</si>
  <si>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</si>
  <si>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</si>
  <si>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</si>
  <si>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</si>
  <si>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</si>
  <si>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</si>
  <si>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</si>
  <si>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</si>
  <si>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</si>
  <si>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</si>
  <si>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</si>
  <si>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</si>
  <si>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</si>
  <si>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</si>
  <si>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</si>
  <si>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</si>
  <si>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</si>
  <si>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</si>
  <si>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</si>
  <si>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</si>
  <si>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</si>
  <si>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</si>
  <si>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</si>
  <si>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</si>
  <si>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</si>
  <si>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</si>
  <si>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</si>
  <si>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</si>
  <si>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</si>
  <si>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</si>
  <si>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</si>
  <si>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</si>
  <si>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</si>
  <si>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</si>
  <si>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</si>
  <si>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</si>
  <si>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</si>
  <si>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</si>
  <si>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</si>
  <si>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</si>
  <si>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</si>
  <si>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</si>
  <si>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</si>
  <si>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</si>
  <si>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</si>
  <si>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</si>
  <si>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</si>
  <si>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</si>
  <si>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</si>
  <si>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</si>
  <si>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</si>
  <si>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</si>
  <si>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</si>
  <si>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</si>
  <si>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</si>
  <si>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</si>
  <si>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</si>
  <si>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</si>
  <si>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</si>
  <si>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</si>
  <si>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</si>
  <si>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</si>
  <si>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</si>
  <si>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</si>
  <si>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</si>
  <si>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</si>
  <si>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</si>
  <si>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</si>
  <si>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</si>
  <si>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</si>
  <si>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</si>
  <si>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</si>
  <si>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</si>
  <si>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</si>
  <si>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</si>
  <si>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</si>
  <si>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</si>
  <si>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</si>
  <si>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</si>
  <si>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</si>
  <si>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</si>
  <si>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</si>
  <si>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</si>
  <si>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</si>
  <si>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</si>
  <si>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</si>
  <si>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</si>
  <si>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</si>
  <si>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</si>
  <si>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</si>
  <si>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</si>
  <si>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</si>
  <si>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</si>
  <si>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</si>
  <si>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</si>
  <si>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</si>
  <si>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</si>
  <si>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</si>
  <si>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</si>
  <si>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</si>
  <si>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</si>
  <si>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</si>
  <si>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</si>
  <si>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</si>
  <si>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</si>
  <si>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</si>
  <si>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</si>
  <si>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</si>
  <si>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</si>
  <si>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</si>
  <si>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</si>
  <si>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</si>
  <si>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</si>
  <si>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</si>
  <si>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</si>
  <si>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</si>
  <si>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</si>
  <si>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</si>
  <si>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</si>
  <si>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</si>
  <si>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</si>
  <si>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</si>
  <si>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</si>
  <si>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</si>
  <si>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</si>
  <si>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</si>
  <si>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</si>
  <si>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</si>
  <si>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</si>
  <si>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</si>
  <si>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</si>
  <si>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</si>
  <si>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</si>
  <si>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</si>
  <si>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</si>
  <si>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</si>
  <si>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</si>
  <si>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</si>
  <si>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</si>
  <si>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</si>
  <si>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</si>
  <si>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</si>
  <si>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</si>
  <si>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</si>
  <si>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</si>
  <si>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</si>
  <si>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</si>
  <si>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</si>
  <si>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</si>
  <si>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</si>
  <si>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</si>
  <si>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</si>
  <si>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</si>
  <si>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</si>
  <si>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</si>
  <si>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</si>
  <si>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</si>
  <si>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</si>
  <si>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</si>
  <si>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</si>
  <si>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</si>
  <si>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</si>
  <si>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</si>
  <si>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</si>
  <si>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</si>
  <si>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</si>
  <si>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</si>
  <si>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</si>
  <si>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</si>
  <si>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</si>
  <si>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</si>
  <si>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</si>
  <si>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</si>
  <si>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</si>
  <si>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</si>
  <si>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</si>
  <si>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</si>
  <si>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</si>
  <si>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</si>
  <si>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</si>
  <si>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</si>
  <si>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</si>
  <si>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</si>
  <si>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</si>
  <si>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</si>
  <si>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</si>
  <si>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</si>
  <si>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</si>
  <si>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</si>
  <si>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</si>
  <si>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</si>
  <si>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</si>
  <si>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</si>
  <si>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</si>
  <si>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</si>
  <si>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</si>
  <si>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</si>
  <si>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</si>
  <si>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</si>
  <si>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</si>
  <si>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</si>
  <si>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</si>
  <si>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</si>
  <si>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</si>
  <si>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</si>
  <si>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</si>
  <si>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</si>
  <si>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</si>
  <si>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</si>
  <si>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</si>
  <si>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</si>
  <si>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</si>
  <si>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</si>
  <si>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</si>
  <si>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</si>
  <si>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</si>
  <si>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</si>
  <si>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</si>
  <si>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</si>
  <si>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</si>
  <si>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</si>
  <si>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</si>
  <si>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</si>
  <si>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</si>
  <si>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</si>
  <si>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</si>
  <si>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</si>
  <si>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</si>
  <si>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</si>
  <si>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</si>
  <si>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</si>
  <si>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</si>
  <si>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</si>
  <si>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</si>
  <si>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</si>
  <si>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</si>
  <si>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</si>
  <si>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</si>
  <si>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</si>
  <si>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</si>
  <si>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</si>
  <si>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</si>
  <si>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</si>
  <si>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</si>
  <si>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</si>
  <si>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</si>
  <si>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</si>
  <si>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</si>
  <si>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</si>
  <si>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</si>
  <si>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</si>
  <si>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</si>
  <si>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</si>
  <si>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</si>
  <si>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</si>
  <si>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</si>
  <si>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</si>
  <si>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</si>
  <si>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</si>
  <si>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</si>
  <si>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</si>
  <si>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</si>
  <si>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</si>
  <si>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</si>
  <si>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</si>
  <si>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</si>
  <si>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</si>
  <si>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</si>
  <si>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</si>
  <si>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</si>
  <si>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</si>
  <si>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</si>
  <si>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</si>
  <si>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</si>
  <si>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</si>
  <si>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</si>
  <si>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</si>
  <si>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</si>
  <si>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</si>
  <si>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</si>
  <si>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</si>
  <si>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</si>
  <si>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</si>
  <si>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</si>
  <si>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</si>
  <si>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</si>
  <si>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</si>
  <si>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</si>
  <si>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</si>
  <si>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</si>
  <si>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</si>
  <si>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</si>
  <si>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</si>
  <si>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</si>
  <si>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</si>
  <si>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</si>
  <si>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</si>
  <si>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</si>
  <si>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</si>
  <si>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</si>
  <si>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</si>
  <si>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</si>
  <si>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</si>
  <si>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</si>
  <si>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</si>
  <si>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</si>
  <si>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</si>
  <si>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</si>
  <si>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</si>
  <si>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</si>
  <si>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</si>
  <si>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</si>
  <si>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</si>
  <si>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</si>
  <si>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</si>
  <si>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</si>
  <si>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</si>
  <si>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</si>
  <si>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</si>
  <si>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</si>
  <si>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</si>
  <si>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</si>
  <si>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</si>
  <si>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</si>
  <si>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</si>
  <si>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</si>
  <si>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</si>
  <si>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</si>
  <si>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</si>
  <si>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</si>
  <si>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</si>
  <si>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</si>
  <si>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</si>
  <si>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</si>
  <si>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</si>
  <si>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</si>
  <si>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</si>
  <si>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</si>
  <si>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</si>
  <si>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</si>
  <si>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</si>
  <si>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</si>
  <si>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</si>
  <si>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</si>
  <si>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</si>
  <si>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</si>
  <si>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</si>
  <si>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</si>
  <si>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</si>
  <si>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</si>
  <si>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</si>
  <si>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</si>
  <si>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</si>
  <si>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</si>
  <si>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</si>
  <si>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</si>
  <si>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</si>
  <si>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</si>
  <si>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</si>
  <si>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</si>
  <si>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</si>
  <si>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</si>
  <si>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</si>
  <si>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</si>
  <si>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</si>
  <si>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</si>
  <si>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</si>
  <si>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</si>
  <si>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</si>
  <si>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</si>
  <si>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</si>
  <si>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</si>
  <si>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</si>
  <si>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</si>
  <si>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</si>
  <si>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</si>
  <si>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</si>
  <si>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</si>
  <si>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</si>
  <si>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</si>
  <si>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</si>
  <si>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</si>
  <si>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</si>
  <si>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</si>
  <si>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</si>
  <si>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</si>
  <si>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</si>
  <si>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</si>
  <si>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</si>
  <si>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</si>
  <si>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</si>
  <si>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</si>
  <si>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</si>
  <si>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</si>
  <si>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</si>
  <si>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</si>
  <si>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</si>
  <si>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</si>
  <si>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</si>
  <si>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</si>
  <si>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</si>
  <si>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</si>
  <si>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</si>
  <si>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</si>
  <si>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</si>
  <si>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</si>
  <si>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</si>
  <si>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</si>
  <si>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</si>
  <si>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</si>
  <si>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</si>
  <si>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</si>
  <si>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</si>
  <si>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</si>
  <si>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</si>
  <si>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</si>
  <si>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</si>
  <si>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</si>
  <si>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</si>
  <si>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</si>
  <si>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</si>
  <si>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</si>
  <si>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</si>
  <si>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</si>
  <si>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</si>
  <si>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</si>
  <si>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</si>
  <si>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</si>
  <si>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</si>
  <si>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</si>
  <si>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</si>
  <si>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</si>
  <si>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</si>
  <si>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</si>
  <si>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</si>
  <si>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</si>
  <si>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</si>
  <si>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</si>
  <si>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</si>
  <si>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</si>
  <si>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</si>
  <si>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</si>
  <si>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</si>
  <si>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</si>
  <si>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</si>
  <si>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</si>
  <si>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</si>
  <si>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</si>
  <si>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</si>
  <si>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</si>
  <si>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</si>
  <si>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</si>
  <si>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</si>
  <si>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</si>
  <si>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</si>
  <si>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</si>
  <si>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</si>
  <si>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</si>
  <si>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</si>
  <si>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</si>
  <si>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</si>
  <si>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</si>
  <si>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</si>
  <si>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</si>
  <si>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</si>
  <si>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</si>
  <si>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</si>
  <si>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</si>
  <si>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</si>
  <si>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</si>
  <si>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</si>
  <si>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</si>
  <si>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</si>
  <si>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</si>
  <si>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</si>
  <si>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</si>
  <si>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</si>
  <si>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</si>
  <si>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</si>
  <si>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</si>
  <si>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</si>
  <si>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</si>
  <si>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</si>
  <si>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</si>
  <si>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</si>
  <si>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</si>
  <si>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</si>
  <si>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</si>
  <si>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</si>
  <si>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</si>
  <si>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</si>
  <si>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</si>
  <si>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</si>
  <si>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</si>
  <si>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</si>
  <si>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</si>
  <si>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</si>
  <si>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</si>
  <si>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</si>
  <si>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</si>
  <si>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</si>
  <si>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</si>
  <si>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</si>
  <si>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</si>
  <si>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</si>
  <si>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</si>
  <si>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</si>
  <si>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</si>
  <si>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</si>
  <si>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</si>
  <si>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</si>
  <si>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</si>
  <si>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</si>
  <si>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</si>
  <si>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</si>
  <si>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</si>
  <si>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</si>
  <si>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</si>
  <si>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</si>
  <si>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</si>
  <si>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</si>
  <si>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</si>
  <si>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</si>
  <si>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</si>
  <si>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</si>
  <si>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</si>
  <si>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</si>
  <si>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</si>
  <si>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</si>
  <si>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</si>
  <si>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</si>
  <si>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</si>
  <si>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</si>
  <si>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</si>
  <si>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</si>
  <si>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</si>
  <si>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</si>
  <si>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</si>
  <si>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</si>
  <si>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</si>
  <si>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</si>
  <si>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</si>
  <si>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</si>
  <si>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</si>
  <si>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</si>
  <si>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</si>
  <si>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</si>
  <si>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</si>
  <si>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</si>
  <si>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</si>
  <si>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</si>
  <si>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</si>
  <si>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</si>
  <si>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</si>
  <si>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</si>
  <si>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</si>
  <si>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</si>
  <si>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</si>
  <si>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</si>
  <si>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</si>
  <si>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</si>
  <si>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</si>
  <si>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</si>
  <si>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</si>
  <si>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</si>
  <si>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</si>
  <si>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</si>
  <si>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</si>
  <si>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</si>
  <si>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</si>
  <si>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</si>
  <si>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</si>
  <si>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</si>
  <si>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</si>
  <si>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</si>
  <si>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</si>
  <si>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</si>
  <si>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</si>
  <si>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</si>
  <si>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</si>
  <si>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</si>
  <si>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</si>
  <si>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</si>
  <si>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</si>
  <si>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</si>
  <si>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</si>
  <si>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</si>
  <si>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</si>
  <si>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</si>
  <si>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</si>
  <si>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</si>
  <si>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</si>
  <si>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</si>
  <si>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</si>
  <si>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</si>
  <si>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</si>
  <si>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</si>
  <si>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</si>
  <si>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</si>
  <si>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</si>
  <si>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</si>
  <si>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</si>
  <si>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</si>
  <si>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</si>
  <si>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</si>
  <si>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</si>
  <si>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</si>
  <si>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</si>
  <si>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</si>
  <si>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</si>
  <si>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</si>
  <si>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</si>
  <si>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</si>
  <si>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</si>
  <si>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</si>
  <si>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</si>
  <si>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</si>
  <si>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</si>
  <si>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</si>
  <si>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</si>
  <si>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</si>
  <si>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</si>
  <si>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</si>
  <si>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</si>
  <si>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</si>
  <si>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</si>
  <si>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</si>
  <si>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</si>
  <si>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</si>
  <si>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</si>
  <si>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</si>
  <si>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</si>
  <si>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</si>
  <si>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</si>
  <si>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</si>
  <si>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</si>
  <si>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</si>
  <si>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</si>
  <si>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</si>
  <si>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</si>
  <si>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</si>
  <si>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</si>
  <si>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</si>
  <si>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</si>
  <si>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</si>
  <si>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</si>
  <si>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</si>
  <si>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</si>
  <si>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</si>
  <si>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</si>
  <si>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</si>
  <si>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</si>
  <si>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</si>
  <si>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</si>
  <si>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</si>
  <si>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</si>
  <si>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</si>
  <si>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</si>
  <si>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</si>
  <si>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</si>
  <si>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</si>
  <si>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</si>
  <si>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</si>
  <si>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</si>
  <si>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</si>
  <si>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</si>
  <si>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</si>
  <si>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</si>
  <si>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</si>
  <si>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</si>
  <si>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</si>
  <si>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</si>
  <si>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</si>
  <si>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</si>
  <si>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</si>
  <si>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</si>
  <si>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</si>
  <si>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</si>
  <si>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</si>
  <si>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</si>
  <si>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</si>
  <si>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</si>
  <si>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</si>
  <si>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</si>
  <si>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</si>
  <si>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</si>
  <si>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</si>
  <si>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</si>
  <si>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</si>
  <si>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</si>
  <si>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</si>
  <si>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</si>
  <si>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</si>
  <si>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</si>
  <si>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</si>
  <si>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</si>
  <si>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</si>
  <si>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</si>
  <si>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</si>
  <si>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</si>
  <si>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</si>
  <si>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</si>
  <si>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</si>
  <si>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</si>
  <si>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</si>
  <si>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</si>
  <si>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</si>
  <si>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</si>
  <si>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</si>
  <si>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</si>
  <si>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</si>
  <si>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</si>
  <si>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</si>
  <si>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</si>
  <si>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</si>
  <si>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</si>
  <si>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</si>
  <si>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</si>
  <si>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</si>
  <si>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</si>
  <si>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</si>
  <si>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</si>
  <si>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</si>
  <si>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</si>
  <si>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</si>
  <si>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</si>
  <si>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</si>
  <si>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</si>
  <si>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</si>
  <si>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</si>
  <si>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</si>
  <si>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</si>
  <si>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</si>
  <si>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</si>
  <si>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</si>
  <si>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</si>
  <si>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</si>
  <si>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</si>
  <si>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</si>
  <si>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</si>
  <si>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</si>
  <si>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</si>
  <si>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</si>
  <si>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</si>
  <si>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</si>
  <si>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</si>
  <si>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</si>
  <si>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</si>
  <si>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</si>
  <si>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</si>
  <si>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</si>
  <si>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</si>
  <si>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</si>
  <si>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</si>
  <si>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</si>
  <si>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</si>
  <si>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</si>
  <si>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</si>
  <si>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</si>
  <si>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</si>
  <si>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</si>
  <si>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</si>
  <si>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</si>
  <si>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</si>
  <si>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</si>
  <si>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</si>
  <si>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</si>
  <si>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</si>
  <si>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</si>
  <si>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</si>
  <si>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</si>
  <si>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</si>
  <si>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</si>
  <si>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</si>
  <si>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</si>
  <si>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</si>
  <si>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</si>
  <si>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</si>
  <si>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</si>
  <si>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</si>
  <si>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</si>
  <si>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</si>
  <si>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</si>
  <si>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</si>
  <si>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</si>
  <si>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</si>
  <si>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</si>
  <si>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</si>
  <si>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</si>
  <si>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</si>
  <si>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</si>
  <si>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</si>
  <si>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</si>
  <si>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</si>
  <si>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</si>
  <si>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</si>
  <si>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</si>
  <si>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</si>
  <si>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</si>
  <si>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</si>
  <si>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</si>
  <si>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</si>
  <si>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</si>
  <si>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</si>
  <si>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</si>
  <si>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</si>
  <si>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</si>
  <si>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</si>
  <si>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</si>
  <si>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</si>
  <si>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</si>
  <si>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</si>
  <si>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</si>
  <si>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</si>
  <si>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</si>
  <si>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</si>
  <si>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</si>
  <si>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</si>
  <si>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</si>
  <si>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</si>
  <si>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</si>
  <si>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</si>
  <si>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</si>
  <si>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</si>
  <si>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</si>
  <si>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</si>
  <si>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</si>
  <si>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</si>
  <si>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</si>
  <si>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</si>
  <si>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</si>
  <si>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</si>
  <si>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</si>
  <si>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</si>
  <si>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</si>
  <si>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</si>
  <si>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</si>
  <si>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</si>
  <si>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</si>
  <si>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</si>
  <si>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</si>
  <si>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</si>
  <si>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</si>
  <si>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</si>
  <si>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</si>
  <si>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</si>
  <si>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</si>
  <si>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</si>
  <si>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</si>
  <si>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</si>
  <si>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</si>
  <si>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</si>
  <si>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</si>
  <si>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</si>
  <si>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</si>
  <si>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</si>
  <si>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</si>
  <si>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</si>
  <si>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</si>
  <si>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</si>
  <si>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</si>
  <si>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</si>
  <si>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</si>
  <si>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</si>
  <si>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</si>
  <si>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</si>
  <si>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</si>
  <si>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</si>
  <si>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</si>
  <si>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</si>
  <si>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</si>
  <si>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</si>
  <si>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</si>
  <si>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</si>
  <si>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</si>
  <si>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</si>
  <si>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</si>
  <si>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</si>
  <si>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</si>
  <si>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</si>
  <si>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</si>
  <si>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</si>
  <si>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</si>
  <si>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</si>
  <si>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</si>
  <si>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</si>
  <si>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</si>
  <si>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</si>
  <si>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</si>
  <si>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</si>
  <si>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</si>
  <si>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</si>
  <si>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</si>
  <si>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</si>
  <si>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</si>
  <si>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</si>
  <si>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</si>
  <si>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</si>
  <si>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</si>
  <si>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</si>
  <si>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</si>
  <si>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</si>
  <si>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</si>
  <si>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</si>
  <si>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</si>
  <si>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</si>
  <si>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</si>
  <si>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</si>
  <si>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</si>
  <si>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</si>
  <si>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</si>
  <si>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</si>
  <si>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</si>
  <si>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</si>
  <si>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</si>
  <si>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</si>
  <si>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</si>
  <si>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</si>
  <si>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</si>
  <si>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</si>
  <si>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</si>
  <si>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</si>
  <si>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</si>
  <si>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</si>
  <si>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</si>
  <si>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</si>
  <si>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</si>
  <si>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</si>
  <si>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</si>
  <si>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</si>
  <si>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</si>
  <si>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</si>
  <si>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</si>
  <si>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</si>
  <si>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</si>
  <si>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</si>
  <si>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</si>
  <si>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</si>
  <si>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</si>
  <si>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</si>
  <si>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</si>
  <si>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</si>
  <si>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</si>
  <si>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</si>
  <si>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</si>
  <si>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</si>
  <si>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</si>
  <si>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</si>
  <si>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</si>
  <si>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</si>
  <si>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</si>
  <si>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</si>
  <si>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</si>
  <si>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</si>
  <si>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</si>
  <si>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</si>
  <si>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</si>
  <si>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</si>
  <si>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</si>
  <si>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</si>
  <si>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</si>
  <si>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</si>
  <si>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</si>
  <si>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</si>
  <si>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</si>
  <si>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</si>
  <si>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</si>
  <si>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</si>
  <si>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</si>
  <si>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</si>
  <si>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</si>
  <si>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</si>
  <si>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</si>
  <si>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</si>
  <si>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</si>
  <si>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</si>
  <si>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</si>
  <si>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</si>
  <si>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</si>
  <si>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</si>
  <si>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</si>
  <si>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</si>
  <si>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</si>
  <si>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</si>
  <si>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</si>
  <si>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</si>
  <si>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</si>
  <si>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</si>
  <si>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</si>
  <si>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</si>
  <si>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</si>
  <si>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</si>
  <si>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</si>
  <si>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</si>
  <si>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</si>
  <si>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</si>
  <si>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</si>
  <si>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</si>
  <si>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</si>
  <si>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</si>
  <si>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</si>
  <si>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</si>
  <si>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</si>
  <si>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</si>
  <si>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</si>
  <si>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</si>
  <si>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</si>
  <si>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</si>
  <si>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</si>
  <si>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</si>
  <si>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</si>
  <si>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</si>
  <si>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</si>
  <si>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</si>
  <si>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</si>
  <si>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</si>
  <si>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</si>
  <si>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</si>
  <si>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</si>
  <si>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</si>
  <si>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</si>
  <si>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</si>
  <si>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</si>
  <si>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</si>
  <si>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</si>
  <si>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</si>
  <si>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</si>
  <si>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</si>
  <si>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</si>
  <si>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</si>
  <si>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</si>
  <si>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</si>
  <si>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</si>
  <si>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</si>
  <si>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</si>
  <si>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</si>
  <si>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</si>
  <si>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</si>
  <si>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</si>
  <si>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</si>
  <si>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</si>
  <si>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</si>
  <si>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</si>
  <si>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</si>
  <si>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</si>
  <si>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</si>
  <si>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</si>
  <si>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</si>
  <si>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</si>
  <si>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</si>
  <si>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</si>
  <si>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</si>
  <si>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</si>
  <si>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</si>
  <si>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</si>
  <si>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</si>
  <si>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</si>
  <si>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</si>
  <si>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</si>
  <si>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</si>
  <si>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</si>
  <si>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</si>
  <si>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</si>
  <si>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</si>
  <si>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</si>
  <si>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</si>
  <si>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</si>
  <si>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</si>
  <si>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</si>
  <si>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</si>
  <si>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</si>
  <si>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</si>
  <si>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</si>
  <si>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</si>
  <si>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</si>
  <si>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</si>
  <si>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</si>
  <si>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</si>
  <si>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</si>
  <si>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</si>
  <si>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</si>
  <si>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</si>
  <si>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</si>
  <si>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</si>
  <si>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</si>
  <si>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</si>
  <si>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</si>
  <si>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</si>
  <si>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</si>
  <si>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</si>
  <si>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</si>
  <si>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</si>
  <si>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</si>
  <si>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</si>
  <si>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</si>
  <si>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</si>
  <si>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</si>
  <si>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</si>
  <si>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</si>
  <si>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</si>
  <si>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</si>
  <si>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</si>
  <si>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</si>
  <si>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</si>
  <si>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</si>
  <si>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</si>
  <si>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</si>
  <si>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</si>
  <si>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</si>
  <si>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</si>
  <si>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</si>
  <si>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</si>
  <si>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</si>
  <si>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</si>
  <si>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</si>
  <si>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</si>
  <si>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</si>
  <si>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</si>
  <si>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</si>
  <si>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</si>
  <si>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</si>
  <si>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</si>
  <si>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</si>
  <si>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</si>
  <si>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</si>
  <si>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</si>
  <si>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</si>
  <si>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</si>
  <si>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</si>
  <si>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</si>
  <si>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</si>
  <si>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</si>
  <si>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</si>
  <si>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</si>
  <si>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</si>
  <si>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</si>
  <si>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</si>
  <si>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</si>
  <si>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</si>
  <si>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</si>
  <si>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</si>
  <si>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</si>
  <si>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</si>
  <si>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</si>
  <si>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</si>
  <si>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</si>
  <si>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</si>
  <si>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</si>
  <si>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</si>
  <si>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</si>
  <si>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</si>
  <si>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</si>
  <si>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</si>
  <si>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</si>
  <si>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</si>
  <si>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</si>
  <si>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</si>
  <si>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</si>
  <si>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</si>
  <si>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</si>
  <si>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</si>
  <si>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</si>
  <si>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</si>
  <si>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</si>
  <si>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</si>
  <si>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</si>
  <si>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</si>
  <si>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</si>
  <si>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</si>
  <si>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</si>
  <si>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</si>
  <si>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</si>
  <si>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</si>
  <si>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</si>
  <si>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</si>
  <si>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</si>
  <si>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</si>
  <si>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</si>
  <si>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</si>
  <si>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</si>
  <si>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</si>
  <si>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</si>
  <si>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</si>
  <si>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</si>
  <si>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</si>
  <si>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</si>
  <si>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</si>
  <si>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</si>
  <si>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</si>
  <si>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</si>
  <si>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</si>
  <si>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</si>
  <si>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</si>
  <si>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</si>
  <si>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</si>
  <si>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</si>
  <si>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</si>
  <si>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</si>
  <si>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</si>
  <si>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</si>
  <si>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</si>
  <si>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</si>
  <si>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</si>
  <si>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</si>
  <si>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</si>
  <si>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</si>
  <si>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</si>
  <si>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</si>
  <si>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</si>
  <si>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</si>
  <si>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</si>
  <si>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</si>
  <si>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</si>
  <si>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</si>
  <si>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</si>
  <si>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</si>
  <si>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</si>
  <si>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</si>
  <si>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</si>
  <si>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</si>
  <si>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</si>
  <si>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</si>
  <si>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</si>
  <si>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</si>
  <si>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</si>
  <si>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</si>
  <si>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</si>
  <si>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</si>
  <si>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</si>
  <si>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</si>
  <si>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</si>
  <si>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</si>
  <si>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</si>
  <si>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</si>
  <si>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</si>
  <si>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</si>
  <si>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</si>
  <si>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</si>
  <si>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</si>
  <si>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</si>
  <si>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</si>
  <si>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</si>
  <si>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</si>
  <si>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</si>
  <si>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</si>
  <si>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</si>
  <si>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</si>
  <si>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</si>
  <si>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</si>
  <si>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</si>
  <si>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</si>
  <si>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</si>
  <si>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</si>
  <si>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</si>
  <si>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</si>
  <si>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</si>
  <si>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</si>
  <si>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</si>
  <si>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</si>
  <si>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</si>
  <si>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</si>
  <si>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</si>
  <si>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</si>
  <si>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</si>
  <si>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</si>
  <si>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</si>
  <si>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</si>
  <si>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</si>
  <si>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</si>
  <si>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</si>
  <si>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</si>
  <si>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</si>
  <si>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</si>
  <si>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</si>
  <si>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</si>
  <si>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</si>
  <si>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</si>
  <si>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</si>
  <si>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</si>
  <si>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</si>
  <si>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</si>
  <si>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</si>
  <si>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</si>
  <si>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</si>
  <si>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</si>
  <si>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</si>
  <si>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</si>
  <si>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</si>
  <si>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</si>
  <si>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</si>
  <si>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</si>
  <si>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</si>
  <si>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</si>
  <si>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</si>
  <si>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</si>
  <si>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</si>
  <si>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</si>
  <si>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</si>
  <si>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</si>
  <si>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</si>
  <si>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</si>
  <si>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</si>
  <si>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</si>
  <si>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</si>
  <si>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</si>
  <si>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</si>
  <si>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</si>
  <si>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</si>
  <si>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</si>
  <si>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</si>
  <si>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</si>
  <si>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</si>
  <si>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</si>
  <si>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</si>
  <si>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</si>
  <si>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</si>
  <si>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</si>
  <si>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</si>
  <si>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</si>
  <si>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</si>
  <si>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</si>
  <si>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</si>
  <si>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</si>
  <si>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</si>
  <si>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</si>
  <si>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</si>
  <si>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</si>
  <si>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</si>
  <si>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</si>
  <si>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</si>
  <si>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</si>
  <si>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</si>
  <si>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</si>
  <si>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</si>
  <si>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</si>
  <si>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</si>
  <si>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</si>
  <si>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</si>
  <si>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</si>
  <si>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</si>
  <si>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</si>
  <si>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</si>
  <si>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</si>
  <si>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</si>
  <si>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</si>
  <si>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</si>
  <si>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</si>
  <si>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</si>
  <si>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</si>
  <si>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</si>
  <si>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</si>
  <si>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</si>
  <si>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</si>
  <si>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</si>
  <si>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</si>
  <si>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</si>
  <si>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</si>
  <si>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</si>
  <si>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</si>
  <si>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</si>
  <si>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</si>
  <si>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</si>
  <si>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</si>
  <si>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</si>
  <si>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</si>
  <si>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</si>
  <si>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</si>
  <si>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</si>
  <si>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</si>
  <si>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</si>
  <si>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</si>
  <si>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</si>
  <si>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</si>
  <si>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</si>
  <si>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</si>
  <si>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</si>
  <si>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</si>
  <si>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</si>
  <si>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</si>
  <si>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</si>
  <si>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</si>
  <si>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</si>
  <si>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</si>
  <si>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</si>
  <si>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</si>
  <si>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</si>
  <si>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</si>
  <si>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</si>
  <si>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</si>
  <si>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</si>
  <si>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</si>
  <si>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</si>
  <si>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</si>
  <si>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</si>
  <si>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</si>
  <si>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</si>
  <si>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</si>
  <si>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</si>
  <si>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</si>
  <si>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</si>
  <si>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</si>
  <si>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</si>
  <si>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</si>
  <si>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</si>
  <si>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</si>
  <si>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</si>
  <si>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</si>
  <si>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</si>
  <si>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</si>
  <si>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</si>
  <si>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</si>
  <si>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</si>
  <si>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</si>
  <si>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</si>
  <si>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</si>
  <si>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</si>
  <si>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</si>
  <si>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</si>
  <si>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</si>
  <si>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</si>
  <si>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</si>
  <si>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</si>
  <si>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</si>
  <si>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</si>
  <si>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</si>
  <si>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</si>
  <si>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</si>
  <si>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</si>
  <si>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</si>
  <si>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</si>
  <si>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</si>
  <si>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</si>
  <si>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</si>
  <si>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</si>
  <si>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</si>
  <si>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</si>
  <si>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</si>
  <si>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</si>
  <si>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</si>
  <si>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</si>
  <si>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</si>
  <si>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</si>
  <si>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</si>
  <si>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</si>
  <si>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</si>
  <si>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</si>
  <si>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</si>
  <si>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</si>
  <si>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</si>
  <si>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</si>
  <si>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</si>
  <si>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</si>
  <si>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</si>
  <si>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</si>
  <si>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</si>
  <si>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</si>
  <si>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</si>
  <si>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</si>
  <si>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</si>
  <si>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</si>
  <si>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</si>
  <si>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</si>
  <si>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</si>
  <si>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</si>
  <si>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</si>
  <si>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</si>
  <si>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</si>
  <si>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</si>
  <si>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</si>
  <si>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</si>
  <si>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</si>
  <si>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</si>
  <si>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</si>
  <si>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</si>
  <si>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</si>
  <si>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</si>
  <si>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</si>
  <si>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</si>
  <si>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</si>
  <si>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</si>
  <si>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</si>
  <si>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</si>
  <si>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</si>
  <si>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</si>
  <si>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</si>
  <si>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</si>
  <si>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</si>
  <si>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</si>
  <si>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</si>
  <si>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</si>
  <si>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</si>
  <si>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</si>
  <si>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</si>
  <si>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</si>
  <si>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</si>
  <si>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</si>
  <si>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</si>
  <si>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</si>
  <si>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</si>
  <si>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</si>
  <si>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</si>
  <si>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</si>
  <si>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</si>
  <si>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</si>
  <si>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</si>
  <si>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</si>
  <si>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</si>
  <si>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</si>
  <si>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</si>
  <si>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</si>
  <si>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</si>
  <si>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</si>
  <si>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</si>
  <si>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</si>
  <si>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</si>
  <si>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</si>
  <si>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</si>
  <si>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</si>
  <si>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</si>
  <si>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</si>
  <si>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</si>
  <si>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</si>
  <si>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</si>
  <si>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</si>
  <si>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</si>
  <si>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</si>
  <si>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</si>
  <si>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</si>
  <si>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</si>
  <si>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</si>
  <si>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</si>
  <si>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</si>
  <si>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</si>
  <si>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</si>
  <si>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</si>
  <si>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</si>
  <si>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</si>
  <si>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</si>
  <si>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</si>
  <si>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</si>
  <si>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</si>
  <si>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</si>
  <si>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</si>
  <si>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</si>
  <si>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</si>
  <si>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</si>
  <si>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</si>
  <si>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</si>
  <si>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</si>
  <si>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</si>
  <si>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</si>
  <si>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</si>
  <si>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</si>
  <si>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</si>
  <si>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</si>
  <si>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</si>
  <si>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</si>
  <si>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</si>
  <si>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</si>
  <si>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</si>
  <si>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</si>
  <si>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</si>
  <si>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</si>
  <si>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</si>
  <si>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</si>
  <si>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</si>
  <si>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</si>
  <si>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</si>
  <si>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</si>
  <si>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</si>
  <si>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</si>
  <si>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</si>
  <si>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</si>
  <si>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</si>
  <si>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</si>
  <si>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</si>
  <si>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</si>
  <si>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</si>
  <si>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</si>
  <si>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</si>
  <si>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</si>
  <si>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</si>
  <si>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</si>
  <si>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</si>
  <si>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</si>
  <si>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</si>
  <si>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</si>
  <si>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</si>
  <si>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</si>
  <si>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</si>
  <si>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</si>
  <si>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</si>
  <si>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</si>
  <si>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</si>
  <si>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</si>
  <si>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</si>
  <si>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</si>
  <si>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</si>
  <si>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</si>
  <si>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</si>
  <si>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</si>
  <si>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</si>
  <si>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</si>
  <si>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</si>
  <si>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</si>
  <si>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</si>
  <si>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</si>
  <si>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</si>
  <si>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</si>
  <si>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</si>
  <si>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</si>
  <si>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</si>
  <si>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</si>
  <si>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</si>
  <si>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</si>
  <si>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</si>
  <si>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</si>
  <si>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</si>
  <si>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</si>
  <si>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</si>
  <si>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</si>
  <si>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</si>
  <si>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</si>
  <si>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</si>
  <si>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</si>
  <si>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</si>
  <si>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</si>
  <si>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</si>
  <si>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</si>
  <si>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</si>
  <si>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</si>
  <si>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</si>
  <si>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</si>
  <si>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</si>
  <si>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</si>
  <si>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</si>
  <si>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</si>
  <si>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</si>
  <si>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</si>
  <si>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</si>
  <si>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</si>
  <si>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</si>
  <si>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</si>
  <si>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</si>
  <si>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</si>
  <si>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</si>
  <si>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</si>
  <si>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</si>
  <si>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</si>
  <si>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</si>
  <si>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</si>
  <si>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</si>
  <si>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</si>
  <si>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</si>
  <si>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</si>
  <si>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</si>
  <si>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</si>
  <si>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</si>
  <si>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</si>
  <si>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</si>
  <si>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</si>
  <si>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</si>
  <si>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</si>
  <si>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</si>
  <si>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</si>
  <si>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</si>
  <si>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</si>
  <si>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</si>
  <si>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</si>
  <si>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</si>
  <si>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</si>
  <si>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</si>
  <si>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</si>
  <si>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</si>
  <si>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</si>
  <si>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</si>
  <si>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</si>
  <si>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</si>
  <si>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</si>
  <si>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</si>
  <si>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</si>
  <si>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</si>
  <si>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</si>
  <si>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</si>
  <si>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</si>
  <si>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</si>
  <si>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</si>
  <si>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</si>
  <si>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</si>
  <si>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</si>
  <si>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</si>
  <si>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</si>
  <si>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</si>
  <si>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</si>
  <si>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</si>
  <si>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</si>
  <si>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</si>
  <si>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</si>
  <si>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</si>
  <si>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</si>
  <si>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</si>
  <si>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</si>
  <si>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</si>
  <si>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</si>
  <si>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</si>
  <si>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</si>
  <si>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</si>
  <si>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</si>
  <si>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</si>
  <si>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</si>
  <si>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</si>
  <si>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</si>
  <si>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</si>
  <si>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</si>
  <si>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</si>
  <si>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</si>
  <si>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</si>
  <si>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</si>
  <si>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</si>
  <si>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</si>
  <si>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</si>
  <si>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</si>
  <si>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</si>
  <si>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</si>
  <si>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</si>
  <si>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</si>
  <si>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</si>
  <si>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</si>
  <si>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</si>
  <si>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</si>
  <si>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</si>
  <si>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</si>
  <si>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</si>
  <si>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</si>
  <si>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</si>
  <si>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</si>
  <si>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</si>
  <si>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</si>
  <si>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</si>
  <si>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</si>
  <si>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</si>
  <si>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</si>
  <si>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</si>
  <si>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</si>
  <si>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</si>
  <si>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</si>
  <si>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</si>
  <si>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</si>
  <si>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</si>
  <si>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</si>
  <si>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</si>
  <si>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</si>
  <si>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</si>
  <si>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</si>
  <si>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</si>
  <si>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</si>
  <si>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</si>
  <si>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</si>
  <si>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</si>
  <si>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</si>
  <si>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</si>
  <si>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</si>
  <si>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</si>
  <si>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</si>
  <si>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</si>
  <si>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</si>
  <si>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</si>
  <si>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</si>
  <si>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</si>
  <si>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</si>
  <si>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</si>
  <si>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</si>
  <si>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</si>
  <si>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</si>
  <si>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</si>
  <si>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</si>
  <si>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</si>
  <si>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</si>
  <si>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</si>
  <si>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</si>
  <si>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</si>
  <si>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</si>
  <si>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</si>
  <si>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</si>
  <si>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</si>
  <si>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</si>
  <si>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</si>
  <si>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</si>
  <si>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</si>
  <si>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</si>
  <si>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</si>
  <si>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</si>
  <si>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</si>
  <si>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</si>
  <si>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</si>
  <si>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</si>
  <si>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</si>
  <si>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</si>
  <si>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</si>
  <si>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</si>
  <si>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</si>
  <si>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</si>
  <si>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</si>
  <si>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</si>
  <si>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</si>
  <si>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</si>
  <si>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</si>
  <si>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</si>
  <si>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</si>
  <si>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</si>
  <si>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</si>
  <si>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</si>
  <si>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</si>
  <si>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</si>
  <si>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</si>
  <si>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</si>
  <si>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</si>
  <si>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</si>
  <si>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</si>
  <si>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</si>
  <si>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</si>
  <si>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</si>
  <si>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</si>
  <si>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</si>
  <si>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</si>
  <si>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</si>
  <si>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</si>
  <si>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</si>
  <si>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</si>
  <si>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</si>
  <si>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</si>
  <si>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</si>
  <si>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</si>
  <si>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</si>
  <si>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</si>
  <si>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</si>
  <si>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</si>
  <si>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</si>
  <si>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</si>
  <si>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</si>
  <si>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</si>
  <si>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</si>
  <si>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</si>
  <si>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</si>
  <si>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</si>
  <si>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</si>
  <si>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</si>
  <si>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</si>
  <si>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</si>
  <si>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</si>
  <si>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</si>
  <si>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</si>
  <si>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</si>
  <si>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</si>
  <si>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</si>
  <si>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</si>
  <si>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</si>
  <si>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</si>
  <si>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</si>
  <si>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</si>
  <si>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</si>
  <si>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</si>
  <si>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</si>
  <si>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</si>
  <si>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</si>
  <si>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</si>
  <si>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</si>
  <si>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</si>
  <si>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</si>
  <si>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</si>
  <si>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</si>
  <si>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</si>
  <si>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</si>
  <si>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</si>
  <si>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</si>
  <si>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</si>
  <si>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</si>
  <si>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</si>
  <si>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</si>
  <si>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</si>
  <si>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</si>
  <si>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</si>
  <si>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</si>
  <si>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</si>
  <si>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</si>
  <si>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</si>
  <si>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</si>
  <si>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</si>
  <si>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</si>
  <si>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</si>
  <si>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</si>
  <si>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</si>
  <si>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</si>
  <si>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</si>
  <si>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</si>
  <si>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</si>
  <si>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</si>
  <si>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</si>
  <si>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</si>
  <si>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</si>
  <si>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</si>
  <si>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</si>
  <si>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</si>
  <si>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</si>
  <si>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</si>
  <si>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</si>
  <si>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</si>
  <si>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</si>
  <si>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</si>
  <si>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</si>
  <si>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</si>
  <si>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</si>
  <si>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</si>
  <si>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</si>
  <si>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</si>
  <si>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</si>
  <si>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</si>
  <si>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</si>
  <si>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</si>
  <si>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</si>
  <si>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</si>
  <si>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</si>
  <si>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</si>
  <si>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</si>
  <si>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</si>
  <si>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</si>
  <si>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</si>
  <si>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</si>
  <si>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</si>
  <si>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</si>
  <si>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</si>
  <si>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</si>
  <si>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</si>
  <si>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</si>
  <si>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</si>
  <si>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</si>
  <si>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</si>
  <si>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</si>
  <si>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</si>
  <si>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</si>
  <si>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</si>
  <si>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</si>
  <si>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</si>
  <si>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</si>
  <si>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</si>
  <si>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</si>
  <si>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</si>
  <si>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</si>
  <si>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</si>
  <si>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</si>
  <si>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</si>
  <si>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</si>
  <si>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</si>
  <si>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</si>
  <si>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</si>
  <si>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</si>
  <si>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</si>
  <si>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</si>
  <si>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</si>
  <si>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</si>
  <si>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</si>
  <si>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</si>
  <si>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</si>
  <si>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</si>
  <si>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</si>
  <si>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</si>
  <si>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</si>
  <si>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</si>
  <si>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</si>
  <si>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</si>
  <si>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</si>
  <si>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</si>
  <si>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</si>
  <si>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</si>
  <si>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</si>
  <si>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</si>
  <si>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</si>
  <si>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</si>
  <si>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</si>
  <si>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</si>
  <si>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</si>
  <si>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</si>
  <si>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</si>
  <si>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</si>
  <si>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</si>
  <si>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</si>
  <si>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</si>
  <si>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</si>
  <si>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</si>
  <si>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</si>
  <si>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</si>
  <si>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</si>
  <si>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</si>
  <si>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</si>
  <si>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</si>
  <si>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</si>
  <si>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</si>
  <si>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</si>
  <si>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</si>
  <si>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</si>
  <si>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</si>
  <si>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</si>
  <si>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</si>
  <si>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</si>
  <si>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</si>
  <si>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</si>
  <si>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</si>
  <si>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</si>
  <si>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</si>
  <si>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</si>
  <si>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</si>
  <si>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</si>
  <si>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</si>
  <si>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</si>
  <si>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</si>
  <si>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</si>
  <si>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</si>
  <si>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</si>
  <si>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</si>
  <si>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</si>
  <si>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</si>
  <si>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</si>
  <si>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</si>
  <si>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</si>
  <si>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</si>
  <si>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</si>
  <si>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</si>
  <si>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</si>
  <si>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</si>
  <si>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</si>
  <si>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</si>
  <si>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</si>
  <si>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</si>
  <si>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</si>
  <si>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</si>
  <si>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</si>
  <si>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</si>
  <si>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</si>
  <si>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</si>
  <si>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</si>
  <si>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</si>
  <si>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</si>
  <si>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</si>
  <si>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</si>
  <si>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</si>
  <si>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</si>
  <si>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</si>
  <si>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</si>
  <si>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</si>
  <si>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</si>
  <si>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</si>
  <si>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</si>
  <si>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</si>
  <si>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</si>
  <si>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</si>
  <si>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</si>
  <si>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</si>
  <si>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</si>
  <si>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</si>
  <si>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</si>
  <si>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</si>
  <si>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</si>
  <si>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</si>
  <si>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</si>
  <si>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</si>
  <si>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</si>
  <si>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</si>
  <si>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</si>
  <si>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</si>
  <si>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</si>
  <si>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</si>
  <si>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</si>
  <si>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</si>
  <si>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</si>
  <si>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</si>
  <si>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</si>
  <si>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</si>
  <si>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</si>
  <si>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</si>
  <si>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</si>
  <si>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</si>
  <si>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</si>
  <si>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</si>
  <si>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</si>
  <si>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</si>
  <si>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</si>
  <si>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</si>
  <si>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</si>
  <si>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</si>
  <si>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</si>
  <si>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</si>
  <si>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</si>
  <si>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</si>
  <si>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</si>
  <si>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</si>
  <si>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</si>
  <si>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</si>
  <si>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</si>
  <si>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</si>
  <si>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</si>
  <si>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</si>
  <si>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</si>
  <si>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</si>
  <si>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</si>
  <si>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</si>
  <si>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</si>
  <si>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</si>
  <si>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</si>
  <si>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</si>
  <si>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</si>
  <si>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</si>
  <si>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</si>
  <si>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</si>
  <si>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</si>
  <si>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</si>
  <si>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</si>
  <si>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</si>
  <si>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</si>
  <si>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</si>
  <si>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</si>
  <si>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</si>
  <si>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</si>
  <si>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</si>
  <si>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</si>
  <si>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</si>
  <si>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</si>
  <si>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</si>
  <si>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</si>
  <si>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</si>
  <si>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</si>
  <si>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</si>
  <si>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</si>
  <si>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</si>
  <si>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</si>
  <si>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</si>
  <si>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</si>
  <si>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</si>
  <si>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</si>
  <si>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</si>
  <si>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</si>
  <si>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</si>
  <si>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</si>
  <si>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</si>
  <si>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</si>
  <si>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</si>
  <si>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</si>
  <si>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</si>
  <si>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</si>
  <si>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</si>
  <si>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</si>
  <si>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</si>
  <si>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</si>
  <si>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</si>
  <si>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</si>
  <si>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</si>
  <si>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</si>
  <si>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</si>
  <si>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</si>
  <si>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</si>
  <si>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</si>
  <si>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</si>
  <si>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</si>
  <si>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</si>
  <si>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</si>
  <si>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</si>
  <si>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</si>
  <si>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</si>
  <si>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</si>
  <si>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</si>
  <si>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</si>
  <si>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</si>
  <si>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</si>
  <si>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</si>
  <si>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</si>
  <si>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</si>
  <si>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</si>
  <si>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</si>
  <si>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</si>
  <si>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</si>
  <si>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</si>
  <si>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</si>
  <si>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</si>
  <si>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</si>
  <si>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</si>
  <si>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</si>
  <si>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</si>
  <si>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</si>
  <si>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</si>
  <si>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</si>
  <si>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</si>
  <si>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</si>
  <si>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</si>
  <si>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</si>
  <si>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</si>
  <si>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</si>
  <si>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</si>
  <si>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</si>
  <si>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</si>
  <si>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</si>
  <si>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</si>
  <si>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</si>
  <si>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</si>
  <si>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</si>
  <si>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</si>
  <si>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</si>
  <si>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</si>
  <si>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</si>
  <si>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</si>
  <si>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</si>
  <si>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</si>
  <si>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</si>
  <si>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</si>
  <si>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</si>
  <si>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</si>
  <si>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</si>
  <si>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</si>
  <si>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</si>
  <si>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</si>
  <si>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</si>
  <si>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</si>
  <si>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</si>
  <si>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</si>
  <si>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</si>
  <si>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</si>
  <si>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</si>
  <si>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</si>
  <si>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</si>
  <si>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</si>
  <si>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</si>
  <si>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</si>
  <si>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</si>
  <si>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</si>
  <si>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</si>
  <si>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</si>
  <si>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</si>
  <si>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</si>
  <si>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</si>
  <si>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</si>
  <si>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</si>
  <si>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</si>
  <si>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</si>
  <si>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</si>
  <si>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</si>
  <si>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</si>
  <si>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</si>
  <si>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</si>
  <si>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</si>
  <si>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</si>
  <si>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</si>
  <si>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</si>
  <si>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</si>
  <si>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</si>
  <si>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</si>
  <si>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</si>
  <si>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</si>
  <si>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</si>
  <si>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</si>
  <si>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</si>
  <si>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</si>
  <si>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</si>
  <si>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</si>
  <si>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</si>
  <si>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</si>
  <si>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</si>
  <si>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</si>
  <si>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</si>
  <si>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</si>
  <si>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</si>
  <si>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</si>
  <si>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</si>
  <si>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</si>
  <si>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</si>
  <si>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</si>
  <si>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</si>
  <si>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</si>
  <si>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</si>
  <si>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</si>
  <si>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</si>
  <si>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</si>
  <si>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</si>
  <si>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</si>
  <si>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</si>
  <si>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</si>
  <si>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</si>
  <si>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</si>
  <si>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</si>
  <si>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</si>
  <si>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</si>
  <si>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</si>
  <si>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</si>
  <si>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</si>
  <si>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</si>
  <si>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</si>
  <si>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</si>
  <si>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</si>
  <si>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</si>
  <si>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</si>
  <si>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</si>
  <si>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</si>
  <si>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</si>
  <si>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</si>
  <si>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</si>
  <si>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</si>
  <si>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</si>
  <si>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</si>
  <si>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</si>
  <si>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</si>
  <si>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</si>
  <si>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</si>
  <si>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</si>
  <si>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</si>
  <si>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</si>
  <si>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</si>
  <si>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</si>
  <si>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</si>
  <si>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</si>
  <si>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</si>
  <si>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</si>
  <si>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</si>
  <si>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</si>
  <si>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</si>
  <si>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</si>
  <si>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</si>
  <si>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</si>
  <si>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</si>
  <si>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</si>
  <si>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</si>
  <si>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</si>
  <si>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</si>
  <si>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</si>
  <si>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</si>
  <si>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</si>
  <si>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</si>
  <si>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</si>
  <si>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</si>
  <si>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</si>
  <si>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</si>
  <si>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</si>
  <si>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</si>
  <si>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</si>
  <si>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</si>
  <si>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</si>
  <si>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</si>
  <si>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</si>
  <si>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</si>
  <si>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</si>
  <si>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</si>
  <si>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</si>
  <si>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</si>
  <si>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</si>
  <si>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</si>
  <si>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</si>
  <si>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</si>
  <si>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</si>
  <si>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</si>
  <si>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</si>
  <si>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</si>
  <si>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</si>
  <si>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</si>
  <si>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</si>
  <si>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</si>
  <si>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</si>
  <si>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</si>
  <si>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</si>
  <si>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</si>
  <si>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</si>
  <si>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</si>
  <si>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</si>
  <si>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</si>
  <si>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</si>
  <si>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</si>
  <si>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</si>
  <si>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</si>
  <si>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</si>
  <si>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</si>
  <si>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</si>
  <si>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</si>
  <si>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</si>
  <si>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</si>
  <si>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</si>
  <si>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</si>
  <si>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</si>
  <si>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</si>
  <si>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</si>
  <si>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</si>
  <si>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</si>
  <si>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</si>
  <si>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</si>
  <si>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</si>
  <si>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</si>
  <si>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</si>
  <si>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</si>
  <si>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</si>
  <si>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</si>
  <si>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</si>
  <si>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</si>
  <si>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</si>
  <si>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</si>
  <si>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</si>
  <si>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</si>
  <si>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</si>
  <si>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</si>
  <si>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</si>
  <si>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</si>
  <si>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</si>
  <si>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</si>
  <si>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</si>
  <si>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</si>
  <si>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</si>
  <si>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</si>
  <si>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</si>
  <si>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</si>
  <si>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</si>
  <si>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</si>
  <si>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</si>
  <si>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</si>
  <si>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</si>
  <si>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</si>
  <si>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</si>
  <si>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</si>
  <si>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</si>
  <si>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</si>
  <si>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</si>
  <si>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</si>
  <si>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</si>
  <si>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</si>
  <si>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</si>
  <si>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</si>
  <si>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</si>
  <si>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</si>
  <si>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</si>
  <si>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</si>
  <si>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</si>
  <si>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</si>
  <si>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</si>
  <si>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</si>
  <si>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</si>
  <si>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</si>
  <si>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</si>
  <si>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</si>
  <si>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</si>
  <si>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</si>
  <si>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</si>
  <si>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</si>
  <si>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</si>
  <si>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</si>
  <si>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</si>
  <si>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</si>
  <si>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</si>
  <si>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</si>
  <si>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</si>
  <si>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</si>
  <si>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</si>
  <si>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</si>
  <si>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</si>
  <si>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</si>
  <si>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</si>
  <si>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</si>
  <si>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</si>
  <si>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</si>
  <si>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</si>
  <si>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</si>
  <si>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</si>
  <si>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</si>
  <si>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</si>
  <si>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</si>
  <si>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</si>
  <si>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</si>
  <si>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</si>
  <si>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</si>
  <si>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</si>
  <si>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</si>
  <si>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</si>
  <si>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</si>
  <si>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</si>
  <si>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</si>
  <si>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</si>
  <si>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</si>
  <si>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</si>
  <si>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</si>
  <si>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</si>
  <si>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</si>
  <si>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</si>
  <si>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</si>
  <si>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</si>
  <si>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</si>
  <si>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</si>
  <si>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</si>
  <si>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</si>
  <si>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</si>
  <si>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</si>
  <si>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</si>
  <si>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</si>
  <si>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</si>
  <si>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</si>
  <si>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</si>
  <si>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</si>
  <si>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</si>
  <si>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</si>
  <si>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</si>
  <si>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</si>
  <si>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</si>
  <si>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</si>
  <si>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</si>
  <si>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</si>
  <si>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</si>
  <si>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</si>
  <si>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</si>
  <si>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</si>
  <si>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</si>
  <si>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</si>
  <si>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</si>
  <si>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</si>
  <si>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</si>
  <si>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</si>
  <si>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</si>
  <si>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</si>
  <si>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</si>
  <si>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</si>
  <si>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</si>
  <si>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</si>
  <si>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</si>
  <si>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</si>
  <si>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</si>
  <si>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</si>
  <si>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</si>
  <si>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</si>
  <si>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</si>
  <si>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</si>
  <si>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</si>
  <si>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</si>
  <si>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</si>
  <si>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</si>
  <si>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</si>
  <si>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</si>
  <si>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</si>
  <si>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</si>
  <si>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</si>
  <si>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</si>
  <si>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</si>
  <si>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</si>
  <si>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</si>
  <si>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</si>
  <si>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</si>
  <si>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</si>
  <si>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</si>
  <si>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</si>
  <si>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</si>
  <si>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</si>
  <si>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</si>
  <si>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</si>
  <si>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</si>
  <si>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</si>
  <si>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</si>
  <si>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</si>
  <si>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</si>
  <si>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</si>
  <si>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</si>
  <si>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</si>
  <si>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</si>
  <si>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</si>
  <si>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</si>
  <si>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</si>
  <si>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</si>
  <si>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</si>
  <si>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</si>
  <si>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</si>
  <si>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</si>
  <si>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</si>
  <si>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</si>
  <si>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</si>
  <si>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</si>
  <si>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</si>
  <si>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</si>
  <si>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</si>
  <si>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</si>
  <si>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</si>
  <si>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</si>
  <si>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</si>
  <si>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</si>
  <si>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</si>
  <si>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</si>
  <si>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</si>
  <si>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</si>
  <si>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</si>
  <si>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</si>
  <si>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</si>
  <si>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</si>
  <si>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</si>
  <si>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</si>
  <si>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</si>
  <si>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</si>
  <si>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</si>
  <si>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</si>
  <si>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</si>
  <si>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</si>
  <si>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</si>
  <si>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</si>
  <si>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</si>
  <si>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</si>
  <si>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</si>
  <si>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</si>
  <si>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</si>
  <si>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</si>
  <si>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</si>
  <si>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</si>
  <si>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</si>
  <si>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</si>
  <si>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</si>
  <si>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</si>
  <si>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</si>
  <si>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</si>
  <si>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</si>
  <si>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</si>
  <si>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</si>
  <si>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</si>
  <si>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</si>
  <si>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</si>
  <si>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</si>
  <si>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</si>
  <si>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</si>
  <si>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</si>
  <si>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</si>
  <si>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</si>
  <si>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</si>
  <si>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</si>
  <si>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</si>
  <si>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</si>
  <si>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</si>
  <si>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</si>
  <si>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</si>
  <si>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</si>
  <si>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</si>
  <si>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</si>
  <si>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</si>
  <si>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</si>
  <si>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</si>
  <si>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</si>
  <si>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</si>
  <si>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</si>
  <si>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</si>
  <si>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</si>
  <si>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</si>
  <si>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</si>
  <si>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</si>
  <si>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</si>
  <si>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</si>
  <si>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</si>
  <si>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</si>
  <si>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</si>
  <si>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</si>
  <si>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</si>
  <si>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</si>
  <si>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</si>
  <si>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</si>
  <si>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</si>
  <si>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</si>
  <si>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</si>
  <si>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</si>
  <si>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</si>
  <si>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</si>
  <si>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</si>
  <si>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</si>
  <si>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</si>
  <si>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</si>
  <si>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</si>
  <si>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</si>
  <si>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</si>
  <si>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</si>
  <si>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</si>
  <si>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</si>
  <si>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</si>
  <si>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</si>
  <si>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</si>
  <si>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</si>
  <si>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</si>
  <si>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</si>
  <si>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</si>
  <si>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</si>
  <si>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</si>
  <si>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</si>
  <si>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</si>
  <si>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</si>
  <si>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</si>
  <si>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</si>
  <si>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</si>
  <si>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</si>
  <si>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</si>
  <si>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</si>
  <si>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</si>
  <si>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</si>
  <si>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</si>
  <si>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</si>
  <si>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</si>
  <si>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</si>
  <si>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</si>
  <si>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</si>
  <si>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</si>
  <si>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</si>
  <si>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</si>
  <si>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</si>
  <si>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</si>
  <si>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</si>
  <si>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</si>
  <si>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</si>
  <si>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</si>
  <si>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</si>
  <si>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</si>
  <si>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</si>
  <si>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</si>
  <si>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</si>
  <si>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</si>
  <si>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</si>
  <si>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</si>
  <si>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</si>
  <si>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</si>
  <si>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</si>
  <si>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</si>
  <si>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</si>
  <si>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</si>
  <si>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</si>
  <si>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</si>
  <si>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</si>
  <si>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</si>
  <si>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</si>
  <si>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</si>
  <si>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</si>
  <si>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</si>
  <si>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</si>
  <si>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</si>
  <si>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</si>
  <si>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</si>
  <si>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</si>
  <si>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</si>
  <si>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</si>
  <si>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</si>
  <si>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</si>
  <si>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</si>
  <si>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</si>
  <si>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</si>
  <si>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</si>
  <si>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</si>
  <si>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</si>
  <si>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</si>
  <si>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</si>
  <si>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</si>
  <si>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</si>
  <si>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</si>
  <si>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</si>
  <si>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</si>
  <si>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</si>
  <si>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</si>
  <si>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</si>
  <si>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</si>
  <si>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</si>
  <si>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</si>
  <si>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</si>
  <si>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</si>
  <si>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</si>
  <si>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</si>
  <si>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</si>
  <si>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</si>
  <si>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</si>
  <si>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</si>
  <si>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</si>
  <si>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</si>
  <si>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</si>
  <si>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</si>
  <si>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</si>
  <si>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</si>
  <si>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</si>
  <si>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</si>
  <si>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</si>
  <si>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</si>
  <si>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</si>
  <si>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</si>
  <si>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</si>
  <si>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</si>
  <si>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</si>
  <si>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</si>
  <si>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</si>
  <si>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</si>
  <si>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</si>
  <si>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</si>
  <si>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</si>
  <si>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</si>
  <si>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</si>
  <si>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</si>
  <si>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</si>
  <si>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</si>
  <si>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</si>
  <si>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</si>
  <si>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</si>
  <si>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</si>
  <si>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</si>
  <si>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</si>
  <si>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</si>
  <si>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</si>
  <si>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</si>
  <si>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</si>
  <si>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</si>
  <si>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</si>
  <si>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</si>
  <si>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</si>
  <si>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</si>
  <si>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</si>
  <si>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</si>
  <si>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</si>
  <si>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</si>
  <si>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</si>
  <si>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</si>
  <si>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</si>
  <si>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</si>
  <si>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</si>
  <si>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</si>
  <si>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</si>
  <si>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</si>
  <si>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</si>
  <si>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</si>
  <si>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</si>
  <si>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</si>
  <si>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</si>
  <si>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</si>
  <si>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</si>
  <si>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</si>
  <si>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</si>
  <si>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</si>
  <si>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</si>
  <si>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</si>
  <si>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</si>
  <si>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</si>
  <si>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</si>
  <si>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</si>
  <si>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</si>
  <si>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</si>
  <si>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</si>
  <si>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</si>
  <si>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</si>
  <si>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</si>
  <si>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</si>
  <si>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</si>
  <si>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</si>
  <si>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</si>
  <si>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</si>
  <si>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</si>
  <si>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</si>
  <si>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</si>
  <si>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</si>
  <si>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</si>
  <si>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</si>
  <si>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</si>
  <si>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</si>
  <si>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</si>
  <si>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</si>
  <si>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</si>
  <si>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</si>
  <si>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</si>
  <si>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</si>
  <si>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</si>
  <si>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</si>
  <si>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</si>
  <si>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</si>
  <si>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</si>
  <si>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</si>
  <si>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</si>
  <si>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</si>
  <si>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</si>
  <si>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</si>
  <si>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</si>
  <si>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</si>
  <si>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</si>
  <si>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</si>
  <si>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</si>
  <si>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</si>
  <si>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</si>
  <si>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</si>
  <si>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</si>
  <si>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</si>
  <si>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</si>
  <si>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</si>
  <si>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</si>
  <si>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</si>
  <si>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</si>
  <si>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</si>
  <si>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</si>
  <si>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</si>
  <si>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</si>
  <si>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</si>
  <si>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</si>
  <si>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</si>
  <si>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</si>
  <si>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</si>
  <si>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</si>
  <si>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</si>
  <si>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</si>
  <si>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</si>
  <si>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</si>
  <si>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</si>
  <si>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</si>
  <si>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</si>
  <si>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</si>
  <si>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</si>
  <si>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</si>
  <si>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</si>
  <si>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</si>
  <si>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</si>
  <si>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</si>
  <si>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</si>
  <si>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</si>
  <si>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</si>
  <si>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</si>
  <si>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</si>
  <si>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</si>
  <si>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</si>
  <si>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</si>
  <si>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</si>
  <si>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</si>
  <si>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</si>
  <si>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</si>
  <si>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</si>
  <si>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</si>
  <si>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</si>
  <si>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</si>
  <si>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</si>
  <si>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</si>
  <si>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</si>
  <si>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</si>
  <si>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</si>
  <si>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</si>
  <si>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</si>
  <si>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</si>
  <si>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</si>
  <si>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</si>
  <si>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</si>
  <si>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</si>
  <si>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</si>
  <si>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</si>
  <si>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</si>
  <si>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</si>
  <si>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</si>
  <si>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</si>
  <si>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</si>
  <si>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</si>
  <si>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</si>
  <si>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</si>
  <si>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</si>
  <si>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</si>
  <si>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</si>
  <si>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</si>
  <si>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</si>
  <si>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</si>
  <si>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</si>
  <si>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</si>
  <si>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</si>
  <si>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</si>
  <si>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</si>
  <si>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</si>
  <si>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</si>
  <si>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</si>
  <si>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</si>
  <si>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</si>
  <si>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</si>
  <si>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</si>
  <si>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</si>
  <si>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</si>
  <si>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</si>
  <si>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</si>
  <si>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</si>
  <si>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</si>
  <si>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</si>
  <si>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</si>
  <si>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</si>
  <si>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</si>
  <si>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</si>
  <si>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</si>
  <si>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</si>
  <si>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</si>
  <si>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</si>
  <si>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</si>
  <si>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</si>
  <si>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</si>
  <si>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</si>
  <si>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</si>
  <si>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</si>
  <si>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</si>
  <si>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</si>
  <si>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</si>
  <si>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</si>
  <si>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</si>
  <si>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</si>
  <si>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</si>
  <si>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</si>
  <si>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</si>
  <si>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</si>
  <si>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</si>
  <si>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</si>
  <si>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</si>
  <si>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</si>
  <si>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</si>
  <si>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</si>
  <si>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</si>
  <si>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</si>
  <si>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</si>
  <si>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</si>
  <si>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</si>
  <si>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</si>
  <si>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</si>
  <si>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</si>
  <si>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</si>
  <si>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</si>
  <si>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</si>
  <si>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</si>
  <si>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</si>
  <si>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</si>
  <si>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</si>
  <si>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</si>
  <si>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</si>
  <si>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</si>
  <si>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</si>
  <si>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</si>
  <si>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</si>
  <si>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</si>
  <si>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</si>
  <si>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</si>
  <si>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</si>
  <si>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</si>
  <si>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</si>
  <si>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</si>
  <si>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</si>
  <si>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</si>
  <si>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</si>
  <si>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</si>
  <si>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</si>
  <si>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</si>
  <si>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</si>
  <si>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</si>
  <si>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</si>
  <si>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</si>
  <si>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</si>
  <si>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</si>
  <si>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</si>
  <si>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</si>
  <si>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</si>
  <si>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</si>
  <si>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</si>
  <si>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</si>
  <si>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</si>
  <si>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</si>
  <si>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</si>
  <si>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</si>
  <si>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</si>
  <si>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</si>
  <si>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</si>
  <si>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</si>
  <si>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</si>
  <si>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</si>
  <si>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</si>
  <si>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</si>
  <si>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</si>
  <si>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</si>
  <si>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</si>
  <si>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</si>
  <si>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</si>
  <si>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</si>
  <si>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</si>
  <si>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</si>
  <si>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</si>
  <si>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</si>
  <si>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</si>
  <si>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</si>
  <si>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</si>
  <si>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</si>
  <si>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</si>
  <si>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</si>
  <si>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</si>
  <si>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</si>
  <si>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</si>
  <si>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</si>
  <si>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</si>
  <si>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</si>
  <si>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</si>
  <si>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</si>
  <si>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</si>
  <si>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</si>
  <si>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</si>
  <si>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</si>
  <si>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</si>
  <si>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</si>
  <si>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</si>
  <si>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</si>
  <si>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</si>
  <si>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</si>
  <si>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</si>
  <si>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</si>
  <si>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</si>
  <si>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</si>
  <si>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</si>
  <si>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</si>
  <si>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</si>
  <si>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</si>
  <si>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</si>
  <si>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</si>
  <si>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</si>
  <si>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</si>
  <si>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</si>
  <si>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</si>
  <si>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</si>
  <si>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</si>
  <si>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</si>
  <si>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</si>
  <si>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</si>
  <si>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</si>
  <si>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</si>
  <si>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</si>
  <si>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</si>
  <si>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</si>
  <si>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</si>
  <si>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</si>
  <si>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</si>
  <si>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</si>
  <si>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</si>
  <si>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</si>
  <si>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</si>
  <si>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</si>
  <si>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</si>
  <si>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</si>
  <si>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</si>
  <si>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</si>
  <si>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</si>
  <si>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</si>
  <si>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</si>
  <si>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</si>
  <si>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</si>
  <si>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</si>
  <si>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</si>
  <si>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</si>
  <si>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</si>
  <si>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</si>
  <si>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</si>
  <si>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</si>
  <si>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</si>
  <si>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</si>
  <si>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</si>
  <si>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</si>
  <si>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</si>
  <si>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</si>
  <si>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</si>
  <si>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</si>
  <si>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</si>
  <si>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</si>
  <si>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</si>
  <si>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</si>
  <si>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</si>
  <si>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</si>
  <si>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</si>
  <si>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</si>
  <si>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</si>
  <si>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</si>
  <si>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</si>
  <si>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</si>
  <si>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</si>
  <si>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</si>
  <si>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</si>
  <si>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</si>
  <si>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</si>
  <si>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</si>
  <si>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</si>
  <si>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</si>
  <si>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</si>
  <si>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</si>
  <si>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</si>
  <si>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</si>
  <si>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</si>
  <si>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</si>
  <si>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</si>
  <si>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</si>
  <si>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</si>
  <si>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</si>
  <si>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</si>
  <si>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</si>
  <si>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</si>
  <si>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</si>
  <si>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</si>
  <si>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</si>
  <si>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</si>
  <si>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</si>
  <si>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</si>
  <si>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</si>
  <si>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</si>
  <si>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</si>
  <si>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</si>
  <si>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</si>
  <si>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</si>
  <si>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</si>
  <si>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</si>
  <si>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</si>
  <si>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</si>
  <si>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</si>
  <si>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</si>
  <si>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</si>
  <si>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</si>
  <si>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</si>
  <si>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</si>
  <si>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</si>
  <si>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</si>
  <si>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</si>
  <si>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</si>
  <si>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</si>
  <si>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</si>
  <si>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</si>
  <si>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</si>
  <si>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</si>
  <si>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</si>
  <si>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</si>
  <si>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</si>
  <si>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</si>
  <si>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</si>
  <si>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</si>
  <si>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</si>
  <si>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</si>
  <si>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</si>
  <si>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</si>
  <si>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</si>
  <si>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</si>
  <si>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</si>
  <si>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</si>
  <si>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</si>
  <si>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</si>
  <si>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</si>
  <si>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</si>
  <si>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</si>
  <si>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</si>
  <si>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</si>
  <si>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</si>
  <si>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</si>
  <si>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</si>
  <si>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</si>
  <si>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</si>
  <si>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</si>
  <si>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</si>
  <si>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</si>
  <si>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</si>
  <si>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</si>
  <si>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</si>
  <si>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</si>
  <si>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</si>
  <si>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</si>
  <si>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</si>
  <si>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</si>
  <si>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</si>
  <si>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</si>
  <si>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</si>
  <si>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</si>
  <si>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</si>
  <si>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</si>
  <si>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</si>
  <si>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</si>
  <si>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</si>
  <si>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</si>
  <si>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</si>
  <si>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</si>
  <si>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</si>
  <si>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</si>
  <si>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</si>
  <si>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</si>
  <si>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</si>
  <si>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</si>
  <si>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</si>
  <si>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</si>
  <si>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</si>
  <si>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</si>
  <si>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</si>
  <si>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</si>
  <si>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</si>
  <si>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</si>
  <si>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</si>
  <si>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</si>
  <si>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</si>
  <si>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</si>
  <si>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</si>
  <si>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</si>
  <si>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</si>
  <si>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</si>
  <si>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</si>
  <si>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</si>
  <si>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</si>
  <si>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</si>
  <si>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</si>
  <si>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</si>
  <si>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</si>
  <si>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</si>
  <si>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</si>
  <si>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</si>
  <si>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</si>
  <si>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</si>
  <si>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</si>
  <si>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</si>
  <si>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</si>
  <si>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</si>
  <si>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</si>
  <si>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</si>
  <si>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</si>
  <si>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</si>
  <si>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</si>
  <si>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</si>
  <si>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</si>
  <si>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</si>
  <si>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</si>
  <si>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</si>
  <si>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</si>
  <si>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</si>
  <si>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</si>
  <si>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</si>
  <si>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</si>
  <si>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</si>
  <si>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</si>
  <si>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</si>
  <si>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</si>
  <si>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</si>
  <si>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</si>
  <si>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</si>
  <si>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</si>
  <si>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</si>
  <si>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</si>
  <si>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</si>
  <si>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</si>
  <si>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</si>
  <si>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</si>
  <si>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</si>
  <si>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</si>
  <si>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</si>
  <si>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</si>
  <si>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</si>
  <si>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</si>
  <si>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</si>
  <si>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</si>
  <si>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</si>
  <si>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</si>
  <si>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</si>
  <si>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</si>
  <si>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</si>
  <si>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</si>
  <si>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</si>
  <si>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</si>
  <si>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</si>
  <si>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</si>
  <si>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</si>
  <si>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</si>
  <si>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</si>
  <si>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</si>
  <si>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</si>
  <si>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</si>
  <si>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</si>
  <si>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</si>
  <si>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</si>
  <si>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</si>
  <si>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</si>
  <si>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</si>
  <si>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</si>
  <si>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</si>
  <si>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</si>
  <si>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</si>
  <si>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</si>
  <si>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</si>
  <si>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</si>
  <si>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</si>
  <si>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</si>
  <si>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</si>
  <si>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</si>
  <si>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</si>
  <si>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</si>
  <si>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</si>
  <si>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</si>
  <si>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</si>
  <si>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</si>
  <si>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</si>
  <si>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</si>
  <si>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</si>
  <si>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</si>
  <si>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</si>
  <si>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</si>
  <si>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</si>
  <si>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</si>
  <si>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</si>
  <si>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</si>
  <si>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</si>
  <si>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</si>
  <si>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</si>
  <si>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</si>
  <si>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</si>
  <si>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</si>
  <si>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</si>
  <si>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</si>
  <si>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</si>
  <si>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</si>
  <si>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</si>
  <si>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</si>
  <si>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</si>
  <si>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</si>
  <si>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</si>
  <si>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</si>
  <si>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</si>
  <si>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</si>
  <si>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</si>
  <si>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</si>
  <si>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</si>
  <si>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</si>
  <si>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</si>
  <si>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</si>
  <si>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</si>
  <si>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</si>
  <si>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</si>
  <si>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</si>
  <si>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</si>
  <si>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</si>
  <si>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</si>
  <si>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</si>
  <si>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</si>
  <si>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</si>
  <si>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</si>
  <si>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</si>
  <si>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</si>
  <si>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</si>
  <si>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</si>
  <si>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</si>
  <si>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</si>
  <si>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</si>
  <si>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</si>
  <si>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</si>
  <si>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</si>
  <si>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</si>
  <si>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</si>
  <si>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</si>
  <si>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</si>
  <si>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</si>
  <si>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</si>
  <si>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</si>
  <si>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</si>
  <si>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</si>
  <si>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</si>
  <si>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</si>
  <si>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</si>
  <si>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</si>
  <si>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</si>
  <si>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</si>
  <si>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</si>
  <si>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</si>
  <si>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</si>
  <si>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</si>
  <si>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</si>
  <si>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</si>
  <si>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</si>
  <si>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</si>
  <si>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</si>
  <si>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</si>
  <si>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</si>
  <si>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</si>
  <si>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</si>
  <si>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</si>
  <si>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</si>
  <si>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</si>
  <si>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</si>
  <si>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</si>
  <si>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</si>
  <si>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</si>
  <si>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</si>
  <si>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</si>
  <si>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</si>
  <si>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</si>
  <si>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</si>
  <si>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</si>
  <si>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</si>
  <si>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</si>
  <si>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</si>
  <si>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</si>
  <si>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</si>
  <si>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</si>
  <si>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</si>
  <si>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</si>
  <si>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</si>
  <si>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</si>
  <si>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</si>
  <si>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</si>
  <si>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</si>
  <si>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</si>
  <si>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</si>
  <si>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</si>
  <si>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</si>
  <si>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</si>
  <si>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</si>
  <si>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</si>
  <si>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</si>
  <si>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</si>
  <si>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</si>
  <si>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</si>
  <si>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</si>
  <si>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</si>
  <si>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</si>
  <si>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</si>
  <si>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</si>
  <si>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</si>
  <si>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</si>
  <si>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</si>
  <si>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</si>
  <si>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</si>
  <si>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</si>
  <si>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</si>
  <si>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</si>
  <si>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</si>
  <si>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</si>
  <si>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</si>
  <si>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</si>
  <si>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</si>
  <si>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</si>
  <si>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</si>
  <si>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</si>
  <si>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</si>
  <si>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</si>
  <si>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</si>
  <si>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</si>
  <si>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</si>
  <si>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</si>
  <si>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</si>
  <si>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</si>
  <si>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</si>
  <si>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</si>
  <si>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</si>
  <si>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</si>
  <si>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</si>
  <si>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</si>
  <si>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</si>
  <si>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</si>
  <si>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</si>
  <si>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</si>
  <si>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</si>
  <si>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</si>
  <si>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</si>
  <si>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</si>
  <si>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</si>
  <si>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</si>
  <si>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</si>
  <si>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</si>
  <si>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</si>
  <si>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</si>
  <si>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</si>
  <si>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</si>
  <si>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</si>
  <si>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</si>
  <si>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</si>
  <si>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</si>
  <si>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</si>
  <si>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</si>
  <si>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</si>
  <si>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</si>
  <si>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</si>
  <si>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</si>
  <si>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</si>
  <si>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</si>
  <si>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</si>
  <si>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</si>
  <si>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</si>
  <si>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</si>
  <si>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</si>
  <si>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</si>
  <si>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</si>
  <si>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</si>
  <si>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</si>
  <si>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</si>
  <si>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</si>
  <si>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</si>
  <si>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</si>
  <si>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</si>
  <si>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</si>
  <si>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</si>
  <si>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</si>
  <si>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</si>
  <si>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</si>
  <si>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</si>
  <si>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</si>
  <si>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</si>
  <si>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</si>
  <si>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</si>
  <si>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</si>
  <si>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</si>
  <si>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</si>
  <si>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</si>
  <si>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</si>
  <si>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</si>
  <si>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</si>
  <si>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</si>
  <si>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</si>
  <si>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</si>
  <si>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</si>
  <si>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</si>
  <si>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</si>
  <si>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</si>
  <si>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</si>
  <si>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</si>
  <si>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</si>
  <si>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</si>
  <si>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</si>
  <si>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</si>
  <si>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</si>
  <si>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</si>
  <si>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</si>
  <si>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</si>
  <si>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</si>
  <si>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</si>
  <si>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</si>
  <si>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</si>
  <si>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</si>
  <si>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</si>
  <si>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</si>
  <si>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</si>
  <si>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</si>
  <si>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</si>
  <si>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</si>
  <si>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</si>
  <si>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</si>
  <si>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</si>
  <si>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</si>
  <si>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</si>
  <si>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</si>
  <si>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</si>
  <si>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</si>
  <si>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</si>
  <si>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</si>
  <si>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</si>
  <si>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</si>
  <si>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</si>
  <si>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</si>
  <si>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</si>
  <si>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</si>
  <si>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</si>
  <si>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</si>
  <si>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</si>
  <si>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</si>
  <si>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</si>
  <si>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</si>
  <si>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</si>
  <si>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</si>
  <si>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</si>
  <si>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</si>
  <si>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</si>
  <si>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</si>
  <si>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</si>
  <si>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</si>
  <si>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</si>
  <si>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</si>
  <si>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</si>
  <si>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</si>
  <si>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</si>
  <si>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</si>
  <si>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</si>
  <si>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</si>
  <si>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</si>
  <si>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</si>
  <si>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</si>
  <si>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</si>
  <si>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</si>
  <si>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</si>
  <si>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</si>
  <si>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</si>
  <si>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</si>
  <si>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</si>
  <si>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</si>
  <si>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</si>
  <si>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</si>
  <si>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</si>
  <si>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</si>
  <si>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</si>
  <si>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</si>
  <si>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</si>
  <si>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</si>
  <si>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</si>
  <si>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</si>
  <si>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</si>
  <si>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</si>
  <si>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</si>
  <si>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</si>
  <si>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</si>
  <si>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</si>
  <si>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</si>
  <si>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</si>
  <si>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</si>
  <si>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</si>
  <si>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</si>
  <si>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</si>
  <si>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</si>
  <si>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</si>
  <si>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</si>
  <si>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</si>
  <si>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</si>
  <si>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</si>
  <si>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</si>
  <si>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</si>
  <si>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</si>
  <si>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</si>
  <si>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</si>
  <si>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</si>
  <si>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</si>
  <si>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</si>
  <si>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</si>
  <si>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</si>
  <si>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</si>
  <si>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</si>
  <si>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</si>
  <si>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</si>
  <si>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</si>
  <si>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</si>
  <si>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</si>
  <si>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</si>
  <si>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</si>
  <si>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</si>
  <si>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</si>
  <si>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</si>
  <si>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</si>
  <si>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</si>
  <si>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</si>
  <si>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</si>
  <si>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</si>
  <si>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</si>
  <si>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</si>
  <si>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</si>
  <si>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</si>
  <si>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</si>
  <si>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</si>
  <si>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</si>
  <si>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</si>
  <si>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</si>
  <si>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</si>
  <si>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</si>
  <si>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</si>
  <si>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</si>
  <si>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</si>
  <si>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</si>
  <si>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</si>
  <si>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</si>
  <si>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</si>
  <si>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</si>
  <si>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</si>
  <si>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</si>
  <si>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</si>
  <si>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</si>
  <si>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</si>
  <si>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</si>
  <si>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</si>
  <si>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</si>
  <si>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</si>
  <si>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</si>
  <si>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</si>
  <si>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</si>
  <si>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</si>
  <si>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</si>
  <si>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</si>
  <si>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</si>
  <si>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</si>
  <si>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</si>
  <si>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</si>
  <si>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</si>
  <si>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</si>
  <si>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</si>
  <si>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</si>
  <si>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</si>
  <si>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</si>
  <si>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</si>
  <si>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</si>
  <si>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</si>
  <si>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</si>
  <si>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</si>
  <si>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</si>
  <si>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</si>
  <si>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</si>
  <si>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</si>
  <si>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</si>
  <si>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</si>
  <si>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</si>
  <si>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</si>
  <si>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</si>
  <si>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</si>
  <si>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</si>
  <si>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</si>
  <si>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</si>
  <si>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</si>
  <si>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</si>
  <si>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</si>
  <si>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</si>
  <si>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</si>
  <si>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</si>
  <si>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</si>
  <si>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</si>
  <si>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</si>
  <si>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</si>
  <si>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</si>
  <si>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</si>
  <si>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</si>
  <si>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</si>
  <si>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</si>
  <si>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</si>
  <si>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</si>
  <si>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</si>
  <si>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</si>
  <si>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</si>
  <si>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</si>
  <si>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</si>
  <si>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</si>
  <si>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</si>
  <si>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</si>
  <si>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</si>
  <si>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</si>
  <si>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</si>
  <si>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</si>
  <si>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</si>
  <si>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</si>
  <si>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</si>
  <si>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</si>
  <si>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</si>
  <si>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</si>
  <si>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</si>
  <si>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</si>
  <si>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</si>
  <si>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</si>
  <si>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</si>
  <si>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</si>
  <si>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</si>
  <si>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</si>
  <si>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</si>
  <si>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</si>
  <si>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</si>
  <si>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</si>
  <si>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</si>
  <si>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</si>
  <si>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</si>
  <si>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</si>
  <si>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</si>
  <si>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</si>
  <si>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</si>
  <si>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</si>
  <si>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</si>
  <si>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</si>
  <si>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</si>
  <si>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</si>
  <si>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</si>
  <si>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</si>
  <si>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</si>
  <si>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</si>
  <si>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</si>
  <si>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</si>
  <si>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</si>
  <si>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</si>
  <si>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</si>
  <si>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</si>
  <si>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</si>
  <si>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</si>
  <si>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</si>
  <si>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</si>
  <si>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</si>
  <si>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</si>
  <si>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</si>
  <si>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</si>
  <si>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</si>
  <si>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</si>
  <si>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</si>
  <si>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</si>
  <si>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</si>
  <si>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</si>
  <si>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</si>
  <si>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</si>
  <si>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</si>
  <si>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</si>
  <si>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</si>
  <si>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</si>
  <si>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</si>
  <si>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</si>
  <si>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</si>
  <si>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</si>
  <si>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</si>
  <si>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</si>
  <si>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</si>
  <si>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</si>
  <si>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</si>
  <si>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</si>
  <si>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</si>
  <si>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</si>
  <si>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</si>
  <si>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</si>
  <si>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</si>
  <si>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</si>
  <si>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</si>
  <si>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</si>
  <si>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</si>
  <si>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</si>
  <si>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</si>
  <si>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</si>
  <si>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</si>
  <si>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</si>
  <si>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</si>
  <si>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</si>
  <si>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</si>
  <si>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</si>
  <si>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</si>
  <si>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</si>
  <si>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</si>
  <si>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</si>
  <si>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</si>
  <si>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</si>
  <si>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</si>
  <si>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</si>
  <si>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</si>
  <si>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</si>
  <si>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</si>
  <si>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</si>
  <si>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</si>
  <si>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</si>
  <si>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</si>
  <si>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</si>
  <si>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</si>
  <si>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</si>
  <si>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</si>
  <si>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</si>
  <si>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</si>
  <si>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</si>
  <si>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</si>
  <si>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</si>
  <si>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</si>
  <si>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</si>
  <si>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</si>
  <si>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</si>
  <si>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</si>
  <si>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</si>
  <si>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</si>
  <si>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</si>
  <si>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</si>
  <si>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</si>
  <si>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</si>
  <si>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</si>
  <si>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</si>
  <si>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</si>
  <si>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</si>
  <si>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</si>
  <si>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</si>
  <si>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</si>
  <si>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</si>
  <si>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</si>
  <si>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</si>
  <si>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</si>
  <si>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</si>
  <si>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</si>
  <si>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</si>
  <si>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</si>
  <si>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</si>
  <si>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</si>
  <si>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</si>
  <si>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</si>
  <si>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</si>
  <si>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</si>
  <si>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</si>
  <si>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</si>
  <si>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</si>
  <si>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</si>
  <si>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</si>
  <si>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</si>
  <si>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</si>
  <si>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</si>
  <si>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</si>
  <si>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</si>
  <si>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</si>
  <si>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</si>
  <si>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</si>
  <si>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</si>
  <si>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</si>
  <si>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</si>
  <si>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</si>
  <si>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</si>
  <si>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</si>
  <si>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</si>
  <si>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</si>
  <si>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</si>
  <si>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</si>
  <si>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</si>
  <si>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</si>
  <si>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</si>
  <si>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</si>
  <si>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</si>
  <si>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</si>
  <si>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</si>
  <si>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</si>
  <si>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</si>
  <si>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</si>
  <si>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</si>
  <si>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</si>
  <si>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</si>
  <si>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</si>
  <si>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</si>
  <si>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</si>
  <si>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</si>
  <si>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</si>
  <si>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</si>
  <si>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</si>
  <si>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</si>
  <si>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</si>
  <si>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</si>
  <si>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</si>
  <si>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</si>
  <si>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</si>
  <si>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</si>
  <si>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</si>
  <si>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</si>
  <si>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</si>
  <si>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</si>
  <si>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</si>
  <si>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</si>
  <si>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</si>
  <si>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</si>
  <si>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</si>
  <si>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</si>
  <si>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</si>
  <si>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</si>
  <si>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</si>
  <si>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</si>
  <si>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</si>
  <si>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</si>
  <si>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</si>
  <si>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</si>
  <si>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</si>
  <si>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</si>
  <si>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</si>
  <si>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</si>
  <si>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</si>
  <si>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</si>
  <si>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</si>
  <si>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</si>
  <si>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</si>
  <si>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</si>
  <si>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</si>
  <si>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</si>
  <si>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</si>
  <si>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</si>
  <si>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</si>
  <si>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</si>
  <si>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</si>
  <si>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</si>
  <si>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</si>
  <si>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</si>
  <si>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</si>
  <si>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</si>
  <si>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</si>
  <si>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</si>
  <si>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</si>
  <si>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</si>
  <si>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</si>
  <si>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</si>
  <si>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</si>
  <si>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</si>
  <si>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</si>
  <si>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</si>
  <si>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</si>
  <si>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</si>
  <si>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</si>
  <si>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</si>
  <si>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</si>
  <si>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</si>
  <si>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</si>
  <si>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</si>
  <si>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</si>
  <si>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</si>
  <si>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</si>
  <si>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</si>
  <si>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</si>
  <si>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</si>
  <si>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</si>
  <si>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</si>
  <si>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</si>
  <si>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</si>
  <si>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</si>
  <si>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</si>
  <si>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</si>
  <si>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</si>
  <si>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</si>
  <si>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</si>
  <si>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</si>
  <si>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</si>
  <si>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</si>
  <si>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</si>
  <si>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</si>
  <si>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</si>
  <si>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</si>
  <si>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</si>
  <si>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</si>
  <si>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</si>
  <si>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</si>
  <si>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</si>
  <si>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</si>
  <si>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</si>
  <si>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</si>
  <si>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</si>
  <si>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</si>
  <si>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</si>
  <si>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</si>
  <si>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</si>
  <si>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</si>
  <si>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</si>
  <si>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</si>
  <si>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</si>
  <si>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</si>
  <si>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</si>
  <si>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</si>
  <si>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</si>
  <si>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</si>
  <si>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</si>
  <si>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</si>
  <si>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</si>
  <si>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</si>
  <si>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</si>
  <si>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</si>
  <si>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</si>
  <si>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</si>
  <si>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</si>
  <si>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</si>
  <si>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</si>
  <si>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</si>
  <si>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</si>
  <si>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</si>
  <si>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</si>
  <si>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</si>
  <si>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</si>
  <si>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</si>
  <si>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</si>
  <si>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</si>
  <si>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</si>
  <si>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</si>
  <si>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</si>
  <si>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</si>
  <si>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</si>
  <si>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</si>
  <si>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</si>
  <si>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</si>
  <si>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</si>
  <si>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</si>
  <si>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</si>
  <si>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</si>
  <si>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</si>
  <si>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</si>
  <si>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</si>
  <si>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</si>
  <si>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</si>
  <si>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</si>
  <si>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</si>
  <si>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</si>
  <si>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</si>
  <si>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</si>
  <si>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</si>
  <si>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</si>
  <si>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</si>
  <si>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</si>
  <si>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</si>
  <si>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</si>
  <si>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</si>
  <si>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</si>
  <si>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</si>
  <si>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</si>
  <si>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</si>
  <si>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</si>
  <si>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</si>
  <si>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</si>
  <si>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</si>
  <si>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</si>
  <si>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</si>
  <si>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</si>
  <si>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</si>
  <si>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</si>
  <si>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</si>
  <si>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</si>
  <si>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</si>
  <si>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</si>
  <si>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</si>
  <si>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</si>
  <si>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</si>
  <si>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</si>
  <si>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</si>
  <si>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</si>
  <si>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</si>
  <si>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</si>
  <si>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</si>
  <si>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</si>
  <si>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</si>
  <si>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</si>
  <si>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</si>
  <si>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</si>
  <si>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</si>
  <si>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</si>
  <si>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</si>
  <si>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</si>
  <si>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</si>
  <si>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</si>
  <si>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</si>
  <si>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</si>
  <si>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</si>
  <si>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</si>
  <si>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</si>
  <si>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</si>
  <si>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</si>
  <si>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</si>
  <si>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</si>
  <si>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</si>
  <si>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</si>
  <si>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</si>
  <si>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</si>
  <si>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</si>
  <si>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</si>
  <si>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</si>
  <si>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</si>
  <si>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</si>
  <si>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</si>
  <si>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</si>
  <si>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</si>
  <si>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</si>
  <si>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</si>
  <si>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</si>
  <si>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</si>
  <si>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</si>
  <si>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</si>
  <si>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</si>
  <si>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</si>
  <si>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</si>
  <si>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</si>
  <si>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</si>
  <si>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</si>
  <si>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</si>
  <si>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</si>
  <si>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</si>
  <si>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</si>
  <si>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</si>
  <si>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</si>
  <si>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</si>
  <si>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</si>
  <si>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</si>
  <si>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</si>
  <si>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</si>
  <si>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</si>
  <si>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</si>
  <si>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</si>
  <si>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</si>
  <si>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</si>
  <si>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</si>
  <si>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</si>
  <si>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</si>
  <si>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</si>
  <si>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</si>
  <si>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</si>
  <si>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</si>
  <si>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</si>
  <si>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</si>
  <si>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</si>
  <si>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</si>
  <si>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</si>
  <si>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</si>
  <si>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</si>
  <si>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</si>
  <si>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</si>
  <si>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</si>
  <si>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</si>
  <si>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</si>
  <si>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</si>
  <si>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</si>
  <si>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</si>
  <si>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</si>
  <si>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</si>
  <si>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</si>
  <si>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</si>
  <si>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</si>
  <si>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</si>
  <si>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</si>
  <si>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</si>
  <si>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</si>
  <si>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</si>
  <si>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</si>
  <si>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</si>
  <si>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</si>
  <si>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</si>
  <si>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</si>
  <si>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</si>
  <si>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</si>
  <si>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</si>
  <si>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</si>
  <si>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</si>
  <si>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</si>
  <si>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</si>
  <si>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</si>
  <si>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</si>
  <si>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</si>
  <si>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</si>
  <si>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</si>
  <si>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</si>
  <si>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</si>
  <si>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</si>
  <si>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</si>
  <si>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</si>
  <si>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</si>
  <si>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</si>
  <si>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</si>
  <si>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</si>
  <si>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</si>
  <si>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</si>
  <si>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</si>
  <si>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</si>
  <si>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</si>
  <si>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</si>
  <si>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</si>
  <si>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</si>
  <si>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</si>
  <si>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</si>
  <si>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</si>
  <si>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</si>
  <si>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</si>
  <si>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</si>
  <si>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</si>
  <si>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</si>
  <si>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</si>
  <si>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</si>
  <si>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</si>
  <si>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</si>
  <si>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</si>
  <si>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</si>
  <si>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</si>
  <si>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</si>
  <si>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</si>
  <si>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</si>
  <si>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</si>
  <si>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</si>
  <si>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</si>
  <si>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</si>
  <si>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</si>
  <si>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</si>
  <si>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</si>
  <si>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</si>
  <si>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</si>
  <si>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</si>
  <si>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</si>
  <si>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</si>
  <si>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</si>
  <si>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</si>
  <si>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</si>
  <si>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</si>
  <si>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</si>
  <si>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</si>
  <si>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</si>
  <si>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</si>
  <si>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</si>
  <si>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</si>
  <si>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</si>
  <si>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</si>
  <si>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</si>
  <si>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</si>
  <si>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</si>
  <si>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</si>
  <si>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</si>
  <si>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</si>
  <si>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</si>
  <si>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</si>
  <si>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</si>
  <si>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</si>
  <si>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</si>
  <si>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</si>
  <si>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</si>
  <si>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</si>
  <si>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</si>
  <si>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</si>
  <si>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</si>
  <si>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</si>
  <si>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</si>
  <si>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</si>
  <si>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</si>
  <si>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</si>
  <si>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</si>
  <si>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</si>
  <si>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</si>
  <si>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</si>
  <si>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</si>
  <si>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</si>
  <si>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</si>
  <si>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</si>
  <si>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</si>
  <si>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</si>
  <si>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</si>
  <si>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</si>
  <si>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</si>
  <si>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</si>
  <si>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</si>
  <si>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</si>
  <si>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</si>
  <si>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</si>
  <si>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</si>
  <si>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</si>
  <si>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</si>
  <si>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</si>
  <si>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</si>
  <si>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</si>
  <si>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</si>
  <si>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</si>
  <si>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</si>
  <si>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</si>
  <si>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</si>
  <si>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</si>
  <si>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</si>
  <si>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</si>
  <si>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</si>
  <si>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</si>
  <si>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</si>
  <si>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</si>
  <si>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</si>
  <si>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</si>
  <si>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</si>
  <si>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</si>
  <si>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</si>
  <si>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</si>
  <si>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</si>
  <si>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</si>
  <si>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</si>
  <si>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</si>
  <si>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</si>
  <si>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</si>
  <si>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</si>
  <si>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</si>
  <si>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</si>
  <si>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</si>
  <si>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</si>
  <si>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</si>
  <si>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</si>
  <si>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</si>
  <si>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</si>
  <si>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</si>
  <si>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</si>
  <si>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</si>
  <si>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</si>
  <si>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</si>
  <si>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</si>
  <si>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</si>
  <si>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</si>
  <si>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</si>
  <si>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</si>
  <si>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</si>
  <si>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</si>
  <si>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</si>
  <si>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</si>
  <si>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</si>
  <si>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</si>
  <si>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</si>
  <si>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</si>
  <si>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</si>
  <si>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</si>
  <si>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</si>
  <si>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</si>
  <si>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</si>
  <si>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</si>
  <si>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</si>
  <si>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</si>
  <si>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</si>
  <si>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</si>
  <si>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</si>
  <si>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</si>
  <si>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</si>
  <si>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</si>
  <si>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</si>
  <si>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</si>
  <si>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</si>
  <si>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</si>
  <si>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</si>
  <si>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</si>
  <si>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</si>
  <si>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</si>
  <si>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</si>
  <si>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</si>
  <si>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</si>
  <si>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</si>
  <si>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</si>
  <si>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</si>
  <si>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</si>
  <si>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</si>
  <si>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</si>
  <si>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</si>
  <si>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</si>
  <si>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</si>
  <si>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</si>
  <si>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</si>
  <si>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</si>
  <si>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</si>
  <si>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</si>
  <si>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</si>
  <si>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</si>
  <si>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</si>
  <si>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</si>
  <si>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</si>
  <si>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</si>
  <si>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</si>
  <si>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</si>
  <si>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</si>
  <si>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</si>
  <si>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</si>
  <si>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</si>
  <si>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</si>
  <si>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</si>
  <si>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</si>
  <si>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</si>
  <si>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</si>
  <si>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</si>
  <si>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</si>
  <si>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</si>
  <si>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</si>
  <si>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</si>
  <si>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</si>
  <si>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</si>
  <si>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</si>
  <si>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</si>
  <si>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</si>
  <si>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</si>
  <si>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</si>
  <si>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</si>
  <si>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</si>
  <si>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</si>
  <si>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</si>
  <si>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</si>
  <si>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</si>
  <si>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</si>
  <si>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</si>
  <si>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</si>
  <si>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</si>
  <si>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</si>
  <si>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</si>
  <si>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</si>
  <si>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</si>
  <si>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</si>
  <si>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</si>
  <si>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</si>
  <si>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</si>
  <si>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</si>
  <si>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</si>
  <si>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</si>
  <si>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</si>
  <si>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</si>
  <si>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</si>
  <si>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</si>
  <si>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</si>
  <si>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</si>
  <si>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</si>
  <si>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</si>
  <si>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</si>
  <si>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</si>
  <si>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</si>
  <si>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</si>
  <si>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</si>
  <si>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</si>
  <si>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</si>
  <si>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</si>
  <si>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</si>
  <si>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</si>
  <si>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</si>
  <si>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</si>
  <si>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</si>
  <si>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</si>
  <si>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</si>
  <si>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</si>
  <si>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</si>
  <si>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</si>
  <si>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</si>
  <si>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</si>
  <si>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</si>
  <si>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</si>
  <si>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</si>
  <si>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</si>
  <si>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</si>
  <si>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</si>
  <si>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</si>
  <si>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</si>
  <si>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</si>
  <si>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</si>
  <si>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</si>
  <si>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</si>
  <si>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</si>
  <si>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</si>
  <si>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</si>
  <si>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</si>
  <si>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</si>
  <si>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</si>
  <si>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</si>
  <si>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</si>
  <si>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</si>
  <si>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</si>
  <si>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</si>
  <si>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</si>
  <si>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</si>
  <si>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</si>
  <si>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</si>
  <si>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</si>
  <si>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</si>
  <si>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</si>
  <si>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</si>
  <si>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</si>
  <si>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</si>
  <si>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</si>
  <si>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</si>
  <si>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</si>
  <si>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</si>
  <si>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</si>
  <si>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</si>
  <si>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</si>
  <si>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</si>
  <si>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</si>
  <si>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</si>
  <si>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</si>
  <si>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</si>
  <si>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</si>
  <si>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</si>
  <si>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</si>
  <si>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</si>
  <si>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</si>
  <si>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</si>
  <si>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</si>
  <si>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</si>
  <si>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</si>
  <si>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</si>
  <si>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</si>
  <si>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</si>
  <si>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</si>
  <si>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</si>
  <si>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</si>
  <si>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</si>
  <si>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</si>
  <si>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</si>
  <si>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</si>
  <si>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</si>
  <si>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</si>
  <si>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</si>
  <si>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</si>
  <si>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</si>
  <si>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</si>
  <si>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</si>
  <si>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</si>
  <si>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</si>
  <si>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</si>
  <si>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</si>
  <si>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</si>
  <si>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</si>
  <si>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</si>
  <si>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</si>
  <si>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</si>
  <si>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</si>
  <si>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</si>
  <si>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</si>
  <si>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</si>
  <si>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</si>
  <si>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</si>
  <si>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</si>
  <si>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</si>
  <si>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</si>
  <si>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</si>
  <si>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</si>
  <si>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</si>
  <si>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</si>
  <si>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</si>
  <si>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</si>
  <si>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</si>
  <si>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</si>
  <si>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</si>
  <si>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</si>
  <si>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</si>
  <si>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</si>
  <si>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</si>
  <si>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</si>
  <si>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</si>
  <si>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</si>
  <si>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</si>
  <si>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</si>
  <si>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</si>
  <si>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</si>
  <si>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</si>
  <si>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</si>
  <si>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</si>
  <si>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</si>
  <si>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</si>
  <si>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</si>
  <si>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</si>
  <si>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</si>
  <si>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</si>
  <si>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</si>
  <si>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</si>
  <si>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</si>
  <si>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</si>
  <si>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</si>
  <si>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</si>
  <si>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</si>
  <si>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</si>
  <si>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</si>
  <si>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</si>
  <si>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</si>
  <si>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</si>
  <si>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</si>
  <si>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</si>
  <si>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</si>
  <si>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</si>
  <si>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</si>
  <si>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</si>
  <si>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</si>
  <si>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</si>
  <si>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</si>
  <si>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</si>
  <si>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</si>
  <si>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</si>
  <si>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</si>
  <si>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</si>
  <si>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</si>
  <si>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</si>
  <si>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</si>
  <si>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</si>
  <si>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</si>
  <si>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</si>
  <si>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</si>
  <si>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</si>
  <si>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</si>
  <si>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</si>
  <si>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</si>
  <si>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</si>
  <si>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</si>
  <si>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</si>
  <si>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</si>
  <si>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</si>
  <si>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</si>
  <si>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</si>
  <si>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</si>
  <si>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</si>
  <si>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</si>
  <si>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</si>
  <si>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</si>
  <si>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</si>
  <si>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</si>
  <si>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</si>
  <si>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</si>
  <si>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</si>
  <si>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</si>
  <si>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</si>
  <si>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</si>
  <si>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</si>
  <si>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</si>
  <si>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</si>
  <si>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</si>
  <si>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</si>
  <si>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</si>
  <si>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</si>
  <si>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</si>
  <si>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</si>
  <si>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</si>
  <si>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</si>
  <si>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</si>
  <si>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</si>
  <si>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</si>
  <si>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</si>
  <si>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</si>
  <si>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</si>
  <si>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</si>
  <si>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</si>
  <si>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</si>
  <si>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</si>
  <si>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</si>
  <si>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</si>
  <si>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</si>
  <si>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</si>
  <si>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</si>
  <si>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</si>
  <si>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</si>
  <si>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</si>
  <si>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</si>
  <si>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</si>
  <si>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</si>
  <si>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</si>
  <si>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</si>
  <si>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</si>
  <si>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</si>
  <si>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</si>
  <si>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</si>
  <si>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</si>
  <si>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</si>
  <si>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</si>
  <si>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</si>
  <si>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</si>
  <si>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</si>
  <si>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</si>
  <si>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</si>
  <si>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</si>
  <si>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</si>
  <si>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</si>
  <si>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</si>
  <si>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</si>
  <si>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</si>
  <si>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</si>
  <si>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</si>
  <si>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</si>
  <si>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</si>
  <si>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</si>
  <si>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</si>
  <si>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</si>
  <si>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</si>
  <si>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</si>
  <si>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</si>
  <si>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</si>
  <si>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</si>
  <si>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</si>
  <si>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</si>
  <si>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</si>
  <si>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</si>
  <si>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</si>
  <si>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</si>
  <si>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</si>
  <si>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</si>
  <si>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PCM-20251207-00000571</t>
  </si>
  <si>
    <t>ETA 20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</si>
  <si>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</si>
  <si>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</si>
  <si>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</si>
  <si>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</si>
  <si>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</si>
  <si>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</si>
  <si>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PCM-20251207-00000604</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</si>
  <si>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</si>
  <si>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</si>
  <si>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</si>
  <si>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</si>
  <si>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</si>
  <si>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</si>
  <si>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</si>
  <si>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</si>
  <si>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</si>
  <si>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</si>
  <si>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</si>
  <si>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PCM-20251207-00000607</t>
  </si>
  <si>
    <t>EM team at site TS</t>
  </si>
  <si>
    <t>PCM-20251207-00000618</t>
  </si>
  <si>
    <t xml:space="preserve">EM team on the way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</si>
</sst>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7" totalsRowShown="0" headerRowDxfId="96" dataDxfId="95" headerRowBorderDxfId="93" tableBorderDxfId="94" totalsRowBorderDxfId="92">
  <autoFilter ref="A1:L1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3" totalsRowShown="0" headerRowDxfId="79" dataDxfId="78" headerRowBorderDxfId="76" tableBorderDxfId="77" totalsRowBorderDxfId="75">
  <autoFilter ref="A1:L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7"/>
  <sheetViews>
    <sheetView workbookViewId="0">
      <selection activeCell="J10" sqref="J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335.41571215277509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45998.364138078701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45998.364138078701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45998.364138078701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45998.364138078701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45998.364138078701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45998.364138078701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45998.364138078701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45998.364138078701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45998.364138078701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45998.364138078701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45998.364138078701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45998.364138078701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45998.364138078701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45998.364138078701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45998.364138078701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45998.364138078701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45998.364138078701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45998.364138078701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45998.364138078701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45998.364138078701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45998.364138078701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45998.364138078701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45998.364138078701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45998.364138078701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45998.364138078701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45998.364138078701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45998.364138078701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45998.364138078701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45998.364138078701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45998.364138078701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45998.364138078701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45998.364138078701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45998.364138078701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45998.364138078701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45998.364138078701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45998.364138078701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45998.364138078701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45998.364138078701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45998.364138078701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45998.364138078701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45998.364138078701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45998.364138078701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45998.364138078701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45998.364138078701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45998.364138078701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45998.364138078701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45998.364138078701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45998.364138078701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45998.364138078701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45998.364138078701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45998.364138078701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45998.364138078701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45998.364138078701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45998.364138078701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45998.364138078701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45998.364138078701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45998.364138078701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45998.364138078701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45998.364138078701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45998.364138078701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45998.364138078701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45998.364138078701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45998.364138078701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45998.364138078701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45998.364138078701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45998.364138078701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45998.364138078701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45998.364138078701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45998.364138078701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45998.364138078701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45998.364138078701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45998.364138078701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45998.364138078701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45998.364138078701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45998.364138078701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45998.364138078701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45998.364138078701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45998.364138078701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45998.364138078701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45998.364138078701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45998.364138078701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45998.364138078701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45998.364138078701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45998.364138078701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45998.364138078701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45998.364138078701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45998.364138078701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45998.364138078701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45998.364138078701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45998.364138078701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45998.364138078701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45998.364138078701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45998.364138078701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45998.364138078701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45998.364138078701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45998.364138078701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45998.364138078701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45998.364138078701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45998.364138078701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45998.364138078701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45998.364138078701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45998.364138078701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45998.364138078701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45998.364138078701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45998.364138078701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45998.364138078701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45998.364138078701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45998.364138078701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45998.364138078701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45998.364138078701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45998.364138078701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45998.364138078701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45998.364138078701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45998.364138078701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45998.364138078701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45998.364138078701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45998.364138078701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45998.364138078701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45998.364138078701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45998.364138078701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45998.364138078701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45998.364138078701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45998.364138078701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45998.364138078701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45998.364138078701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45998.364138078701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45998.364138078701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45998.364138078701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45998.364138078701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45998.364138078701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45998.364138078701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45998.364138078701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45998.364138078701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45998.364138078701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45998.364138078701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45998.364138078701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45998.364138078701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45998.364138078701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45998.364138078701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45998.364138078701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45998.364138078701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45998.364138078701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45998.364138078701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45998.364138078701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45998.364138078701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45998.364138078701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45998.364138078701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45998.364138078701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45998.364138078701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45998.364138078701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45998.364138078701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45998.364138078701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45998.364138078701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45998.364138078701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45998.364138078701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45998.364138078701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45998.364138078701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45998.364138078701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45998.364138078701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45998.364138078701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45998.364138078701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45998.364138078701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45998.364138078701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45998.364138078701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45998.364138078701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45998.364138078701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45998.364138078701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45998.364138078701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45998.364138078701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45998.364138078701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45998.364138078701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45998.364138078701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45998.364138078701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45998.364138078701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45998.364138078701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45998.364138078701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45998.364138078701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45998.364138078701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45998.364138078701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45998.364138078701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45998.364138078701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45998.364138078701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45998.364138078701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45998.364138078701</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45998.364138078701</v>
      </c>
      <c r="H187" s="122"/>
      <c r="I187" s="124" t="str">
        <f>IFERROR(VLOOKUP(D187,DB!A:F,6,0),"")</f>
        <v/>
      </c>
      <c r="J187" s="124" t="str">
        <f>IFERROR(VLOOKUP(D187,DB!A:G,7,0),"")</f>
        <v/>
      </c>
      <c r="K187" s="120"/>
      <c r="L187" s="119" t="str">
        <f>IFERROR(VLOOKUP(D187,DB!A:I,9,0),"")</f>
        <v/>
      </c>
    </row>
  </sheetData>
  <customSheetViews>
    <customSheetView guid="{F6042A99-DD27-4453-835D-0834D95730CC}" filter="1" showAutoFilter="1">
      <pageMargins left="0" right="0" top="0" bottom="0" header="0" footer="0"/>
      <autoFilter ref="B1:M1" xr:uid="{84CA2434-D6F8-453F-B95A-A221F15CB43A}"/>
    </customSheetView>
  </customSheetViews>
  <dataValidations count="2">
    <dataValidation allowBlank="1" showInputMessage="1" showErrorMessage="1" sqref="E1" xr:uid="{5DBA255D-CDD9-49FB-AD3C-AF70AB4EE696}"/>
    <dataValidation type="list" allowBlank="1" showInputMessage="1" showErrorMessage="1" sqref="E2:E1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3"/>
  <sheetViews>
    <sheetView tabSelected="1" workbookViewId="0">
      <selection activeCell="K10" sqref="K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173.36430011573975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13.976719097219757</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1.0087561342588742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58" t="s">
        <v>22184</v>
      </c>
      <c r="E6" s="18" t="s">
        <v>39117</v>
      </c>
      <c r="F6" s="97">
        <v>45998.33803240741</v>
      </c>
      <c r="G6" s="98">
        <f ca="1">IFERROR(NOW()-F6,"-")</f>
        <v>2.6105671291588806E-2</v>
      </c>
      <c r="H6" s="97">
        <v>45998.333101851851</v>
      </c>
      <c r="I6" s="18" t="str">
        <f>IFERROR(VLOOKUP(D6,DB!A:F,6,0),"")</f>
        <v>Power cube</v>
      </c>
      <c r="J6" s="18" t="str">
        <f>IFERROR(VLOOKUP(D6,DB!A:G,7,0),"")</f>
        <v>Good+No BB Design</v>
      </c>
      <c r="K6" s="19" t="s">
        <v>39120</v>
      </c>
      <c r="L6" s="18" t="str">
        <f>IFERROR(VLOOKUP(D6,DB!A:I,9,0),"")</f>
        <v>Latis</v>
      </c>
    </row>
    <row r="7" spans="1:12" ht="31.5" customHeight="1">
      <c r="A7" s="96"/>
      <c r="B7" s="18" t="str">
        <f>IFERROR(VLOOKUP(D7,DB!A:K,11,0),"")</f>
        <v/>
      </c>
      <c r="C7" s="18"/>
      <c r="D7" s="18"/>
      <c r="E7" s="18"/>
      <c r="F7" s="97"/>
      <c r="G7" s="98">
        <f ca="1">IFERROR(NOW()-F7,"-")</f>
        <v>45998.364138078701</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45998.364138078701</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45998.364138078701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45998.364138078701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45998.364138078701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45998.364138078701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45998.364138078701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45998.364138078701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45998.364138078701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45998.364138078701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45998.364138078701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45998.364138078701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45998.364138078701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45998.364138078701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45998.364138078701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45998.364138078701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45998.364138078701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45998.364138078701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45998.364138078701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45998.364138078701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45998.364138078701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45998.364138078701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45998.364138078701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45998.364138078701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45998.364138078701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45998.364138078701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45998.364138078701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45998.364138078701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45998.364138078701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45998.364138078701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45998.364138078701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45998.364138078701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45998.364138078701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45998.364138078701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45998.364138078701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45998.364138078701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45998.364138078701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45998.364138078701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45998.364138078701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45998.364138078701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45998.364138078701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45998.364138078701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45998.364138078701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45998.364138078701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45998.364138078701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45998.364138078701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45998.364138078701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45998.364138078701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45998.364138078701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45998.364138078701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45998.364138078701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45998.364138078701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45998.364138078701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45998.364138078701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45998.364138078701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45998.364138078701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45998.364138078701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45998.364138078701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45998.364138078701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45998.364138078701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45998.364138078701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45998.364138078701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45998.364138078701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45998.364138078701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45998.364138078701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45998.364138078701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45998.364138078701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45998.364138078701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45998.364138078701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45998.364138078701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45998.364138078701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45998.364138078701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45998.364138078701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45998.364138078701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45998.364138078701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45998.364138078701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45998.364138078701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45998.364138078701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45998.364138078701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45998.364138078701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45998.364138078701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45998.364138078701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45998.364138078701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45998.364138078701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45998.364138078701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45998.364138078701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45998.364138078701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45998.364138078701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45998.364138078701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45998.364138078701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45998.364138078701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45998.364138078701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45998.364138078701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45998.364138078701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45998.364138078701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45998.364138078701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45998.364138078701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45998.364138078701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45998.364138078701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45998.364138078701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45998.364138078701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45998.364138078701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45998.364138078701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45998.364138078701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45998.364138078701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45998.364138078701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45998.364138078701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45998.364138078701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45998.364138078701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45998.364138078701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45998.364138078701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45998.364138078701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45998.364138078701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45998.364138078701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45998.364138078701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45998.364138078701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45998.364138078701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45998.364138078701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45998.364138078701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45998.364138078701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45998.364138078701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45998.364138078701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45998.364138078701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45998.364138078701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45998.364138078701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45998.364138078701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45998.364138078701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45998.364138078701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45998.364138078701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45998.364138078701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45998.364138078701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45998.364138078701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45998.364138078701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45998.364138078701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45998.364138078701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45998.364138078701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45998.364138078701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45998.364138078701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45998.364138078701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45998.364138078701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45998.364138078701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45998.364138078701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45998.364138078701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45998.364138078701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45998.364138078701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45998.364138078701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45998.364138078701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45998.364138078701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45998.364138078701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45998.364138078701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45998.364138078701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45998.364138078701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45998.364138078701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45998.364138078701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45998.364138078701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45998.364138078701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45998.364138078701</v>
      </c>
      <c r="H163" s="97"/>
      <c r="I163" s="18" t="str">
        <f>IFERROR(VLOOKUP(D163,DB!A:F,6,0),"")</f>
        <v/>
      </c>
      <c r="J163" s="18" t="str">
        <f>IFERROR(VLOOKUP(D163,DB!A:G,7,0),"")</f>
        <v/>
      </c>
      <c r="K163" s="19"/>
      <c r="L163" s="18" t="str">
        <f>IFERROR(VLOOKUP(D163,DB!A:I,9,0),"")</f>
        <v/>
      </c>
    </row>
    <row r="164" spans="1:12" ht="31.5" customHeight="1">
      <c r="A164" s="149"/>
      <c r="B164" s="150" t="str">
        <f>IFERROR(VLOOKUP(D164,DB!A:K,11,0),"")</f>
        <v/>
      </c>
      <c r="C164" s="150"/>
      <c r="D164" s="150"/>
      <c r="E164" s="150"/>
      <c r="F164" s="151"/>
      <c r="G164" s="152">
        <f ca="1">IFERROR(NOW()-F164,"-")</f>
        <v>45998.364138078701</v>
      </c>
      <c r="H164" s="151"/>
      <c r="I164" s="150" t="str">
        <f>IFERROR(VLOOKUP(D164,DB!A:F,6,0),"")</f>
        <v/>
      </c>
      <c r="J164" s="150" t="str">
        <f>IFERROR(VLOOKUP(D164,DB!A:G,7,0),"")</f>
        <v/>
      </c>
      <c r="K164" s="153"/>
      <c r="L164" s="150" t="str">
        <f>IFERROR(VLOOKUP(D164,DB!A:I,9,0),"")</f>
        <v/>
      </c>
    </row>
    <row r="165" spans="1:12" ht="31.5" customHeight="1">
      <c r="A165" s="96"/>
      <c r="B165" s="18" t="str">
        <f>IFERROR(VLOOKUP(D165,DB!A:K,11,0),"")</f>
        <v/>
      </c>
      <c r="C165" s="18"/>
      <c r="D165" s="18"/>
      <c r="E165" s="18"/>
      <c r="F165" s="97"/>
      <c r="G165" s="98">
        <f ca="1">IFERROR(NOW()-F165,"-")</f>
        <v>45998.364138078701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45998.364138078701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45998.364138078701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45998.364138078701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45998.364138078701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45998.364138078701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45998.364138078701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45998.364138078701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45998.364138078701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45998.364138078701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45998.364138078701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45998.364138078701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45998.364138078701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45998.364138078701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45998.364138078701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45998.364138078701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45998.364138078701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45998.364138078701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45998.364138078701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45998.364138078701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45998.364138078701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45998.364138078701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45998.364138078701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45998.364138078701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45998.364138078701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45998.364138078701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45998.364138078701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45998.364138078701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45998.364138078701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45998.364138078701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45998.364138078701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45998.364138078701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45998.364138078701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45998.364138078701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45998.364138078701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45998.364138078701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45998.364138078701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45998.364138078701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45998.364138078701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45998.364138078701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45998.364138078701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45998.364138078701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45998.364138078701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45998.364138078701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45998.364138078701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45998.364138078701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45998.364138078701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45998.364138078701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45998.364138078701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45998.364138078701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45998.364138078701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45998.364138078701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45998.364138078701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45998.364138078701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45998.364138078701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45998.364138078701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45998.364138078701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45998.364138078701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45998.364138078701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45998.364138078701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45998.364138078701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45998.364138078701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45998.364138078701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45998.364138078701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45998.364138078701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45998.364138078701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45998.364138078701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45998.364138078701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45998.364138078701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45998.364138078701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45998.364138078701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45998.364138078701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45998.364138078701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45998.364138078701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45998.364138078701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45998.364138078701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45998.364138078701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45998.364138078701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45998.364138078701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45998.364138078701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45998.364138078701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45998.364138078701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45998.364138078701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45998.364138078701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45998.364138078701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45998.364138078701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45998.364138078701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45998.364138078701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45998.364138078701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45998.364138078701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45998.364138078701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45998.364138078701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45998.364138078701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45998.364138078701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45998.364138078701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45998.364138078701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45998.364138078701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45998.364138078701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45998.364138078701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45998.364138078701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45998.364138078701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45998.364138078701</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45998.364138078701</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45998.364138078701</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45998.364138078701</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45998.364138078701</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45998.364138078701</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45998.364138078701</v>
      </c>
      <c r="H272" s="97"/>
      <c r="I272" s="18" t="str">
        <f>IFERROR(VLOOKUP(D272,DB!A:F,6,0),"")</f>
        <v/>
      </c>
      <c r="J272" s="18" t="str">
        <f>IFERROR(VLOOKUP(D272,DB!A:G,7,0),"")</f>
        <v/>
      </c>
      <c r="K272" s="19"/>
      <c r="L272" s="18" t="str">
        <f>IFERROR(VLOOKUP(D272,DB!A:I,9,0),"")</f>
        <v/>
      </c>
    </row>
    <row r="273" spans="1:12" ht="31.5" customHeight="1">
      <c r="A273" s="149"/>
      <c r="B273" s="150" t="str">
        <f>IFERROR(VLOOKUP(D273,DB!A:K,11,0),"")</f>
        <v/>
      </c>
      <c r="C273" s="150"/>
      <c r="D273" s="150"/>
      <c r="E273" s="150"/>
      <c r="F273" s="151"/>
      <c r="G273" s="152">
        <f ca="1">IFERROR(NOW()-F273,"-")</f>
        <v>45998.364138078701</v>
      </c>
      <c r="H273" s="151"/>
      <c r="I273" s="150" t="str">
        <f>IFERROR(VLOOKUP(D273,DB!A:F,6,0),"")</f>
        <v/>
      </c>
      <c r="J273" s="150" t="str">
        <f>IFERROR(VLOOKUP(D273,DB!A:G,7,0),"")</f>
        <v/>
      </c>
      <c r="K273" s="153"/>
      <c r="L273" s="150" t="str">
        <f>IFERROR(VLOOKUP(D273,DB!A:I,9,0),"")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45998.364138078701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45998.364138078701</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45998.364138078701</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45998.364138078701</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45998.364138078701</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45998.364138078701</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45998.364138078701</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45998.364138078701</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45998.364138078701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45998.364138078701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45998.364138078701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45998.364138078701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45998.364138078701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45998.364138078701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45998.364138078701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45998.364138078701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45998.364138078701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45998.364138078701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45998.364138078701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45998.364138078701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45998.364138078701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45998.364138078701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45998.364138078701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45998.364138078701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45998.364138078701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45998.364138078701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45998.364138078701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45998.364138078701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45998.364138078701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45998.364138078701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45998.364138078701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45998.364138078701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45998.364138078701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45998.364138078701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45998.364138078701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45998.364138078701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45998.364138078701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45998.364138078701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45998.364138078701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45998.364138078701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45998.364138078701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45998.364138078701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45998.364138078701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45998.364138078701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45998.364138078701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45998.364138078701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45998.364138078701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45998.364138078701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45998.364138078701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45998.364138078701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45998.364138078701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45998.364138078701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45998.364138078701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45998.364138078701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45998.364138078701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45998.364138078701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45998.364138078701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45998.364138078701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45998.364138078701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45998.364138078701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45998.364138078701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45998.364138078701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45998.364138078701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45998.364138078701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45998.364138078701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45998.364138078701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45998.364138078701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45998.364138078701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45998.364138078701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45998.364138078701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45998.364138078701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45998.364138078701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45998.364138078701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45998.364138078701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45998.364138078701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45998.364138078701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45998.364138078701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45998.364138078701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45998.364138078701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45998.364138078701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45998.364138078701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45998.364138078701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45998.364138078701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45998.364138078701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45998.364138078701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45998.364138078701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45998.364138078701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45998.364138078701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45998.364138078701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45998.364138078701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45998.364138078701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45998.364138078701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45998.364138078701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45998.364138078701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45998.364138078701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45998.364138078701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45998.364138078701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45998.364138078701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45998.364138078701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45998.364138078701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45998.364138078701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45998.364138078701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45998.364138078701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45998.364138078701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45998.364138078701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45998.364138078701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45998.364138078701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45998.364138078701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45998.364138078701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45998.364138078701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45998.364138078701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45998.364138078701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45998.364138078701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45998.364138078701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45998.364138078701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45998.364138078701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45998.364138078701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45998.364138078701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45998.364138078701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45998.364138078701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45998.364138078701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45998.364138078701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45998.364138078701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45998.364138078701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45998.364138078701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45998.364138078701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45998.364138078701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45998.364138078701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45998.364138078701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45998.364138078701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45998.364138078701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45998.364138078701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45998.364138078701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45998.364138078701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45998.364138078701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45998.364138078701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45998.364138078701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45998.364138078701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45998.364138078701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45998.364138078701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45998.364138078701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45998.364138078701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45998.364138078701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45998.364138078701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45998.364138078701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45998.364138078701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45998.364138078701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45998.364138078701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45998.364138078701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45998.364138078701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45998.364138078701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45998.364138078701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45998.364138078701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45998.364138078701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45998.364138078701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45998.364138078701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45998.364138078701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45998.364138078701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45998.364138078701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45998.364138078701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45998.364138078701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45998.364138078701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45998.364138078701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45998.364138078701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45998.364138078701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45998.364138078701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45998.364138078701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45998.364138078701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45998.364138078701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45998.364138078701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45998.364138078701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45998.364138078701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45998.364138078701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45998.364138078701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45998.364138078701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45998.364138078701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45998.364138078701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45998.364138078701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45998.364138078701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45998.364138078701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45998.364138078701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45998.364138078701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45998.364138078701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45998.364138078701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45998.364138078701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45998.364138078701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45998.364138078701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45998.364138078701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45998.364138078701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45998.364138078701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45998.364138078701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45998.364138078701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45998.364138078701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45998.364138078701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45998.364138078701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45998.364138078701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45998.364138078701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45998.364138078701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45998.364138078701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45998.364138078701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45998.364138078701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45998.364138078701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45998.364138078701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45998.364138078701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45998.364138078701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45998.364138078701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45998.364138078701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45998.364138078701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45998.364138078701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45998.364138078701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45998.364138078701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45998.364138078701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45998.364138078701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45998.364138078701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45998.364138078701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45998.364138078701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45998.364138078701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45998.364138078701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45998.364138078701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45998.364138078701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45998.364138078701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45998.364138078701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45998.364138078701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45998.364138078701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45998.364138078701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45998.364138078701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45998.364138078701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45998.364138078701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45998.364138078701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45998.364138078701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45998.364138078701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45998.364138078701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45998.364138078701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45998.364138078701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45998.364138078701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45998.364138078701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45998.364138078701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45998.364138078701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45998.364138078701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45998.364138078701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45998.364138078701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45998.364138078701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45998.364138078701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45998.364138078701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45998.364138078701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45998.364138078701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45998.364138078701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45998.364138078701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45998.364138078701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45998.364138078701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45998.364138078701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45998.364138078701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45998.364138078701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45998.364138078701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45998.364138078701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45998.364138078701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45998.364138078701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45998.364138078701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45998.364138078701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45998.364138078701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45998.364138078701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45998.364138078701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45998.364138078701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45998.364138078701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45998.364138078701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45998.364138078701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45998.364138078701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45998.364138078701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45998.364138078701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45998.364138078701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45998.364138078701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45998.364138078701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45998.364138078701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45998.364138078701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45998.364138078701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45998.364138078701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45998.364138078701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45998.364138078701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45998.364138078701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45998.364138078701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45998.364138078701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45998.364138078701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45998.364138078701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45998.364138078701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45998.364138078701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45998.364138078701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45998.364138078701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45998.364138078701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45998.364138078701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45998.364138078701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45998.364138078701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45998.364138078701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45998.364138078701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45998.364138078701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45998.364138078701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45998.364138078701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45998.364138078701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45998.364138078701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45998.364138078701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45998.364138078701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45998.364138078701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45998.364138078701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45998.364138078701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45998.364138078701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45998.364138078701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45998.364138078701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45998.364138078701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45998.364138078701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45998.364138078701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45998.364138078701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45998.364138078701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45998.364138078701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45998.364138078701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45998.364138078701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45998.364138078701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45998.364138078701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45998.364138078701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45998.364138078701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45998.364138078701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45998.364138078701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45998.364138078701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45998.364138078701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45998.364138078701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45998.364138078701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45998.364138078701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45998.364138078701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45998.364138078701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45998.364138078701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45998.364138078701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45998.364138078701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45998.364138078701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45998.364138078701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45998.364138078701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45998.364138078701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45998.364138078701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45998.364138078701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45998.364138078701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45998.364138078701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45998.364138078701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45998.364138078701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45998.364138078701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45998.364138078701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45998.364138078701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45998.364138078701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45998.364138078701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45998.364138078701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45998.364138078701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45998.364138078701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45998.364138078701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45998.364138078701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45998.364138078701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45998.364138078701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45998.364138078701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45998.364138078701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45998.364138078701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45998.364138078701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45998.364138078701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45998.364138078701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45998.364138078701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45998.364138078701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45998.364138078701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45998.364138078701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45998.364138078701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45998.364138078701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45998.364138078701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45998.364138078701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45998.364138078701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45998.364138078701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45998.364138078701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45998.364138078701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45998.364138078701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45998.364138078701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45998.364138078701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45998.364138078701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45998.364138078701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45998.364138078701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45998.364138078701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45998.364138078701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45998.364138078701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45998.364138078701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45998.364138078701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45998.364138078701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45998.364138078701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45998.364138078701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45998.364138078701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45998.364138078701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45998.364138078701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45998.364138078701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45998.364138078701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45998.364138078701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45998.364138078701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45998.364138078701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45998.364138078701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45998.364138078701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45998.364138078701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45998.364138078701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45998.364138078701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45998.364138078701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45998.364138078701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45998.364138078701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45998.364138078701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45998.364138078701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45998.364138078701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45998.364138078701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45998.364138078701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45998.364138078701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45998.364138078701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45998.364138078701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45998.364138078701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45998.364138078701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45998.364138078701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45998.364138078701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45998.364138078701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45998.364138078701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45998.364138078701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45998.364138078701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45998.364138078701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45998.364138078701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45998.364138078701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45998.364138078701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45998.364138078701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45998.364138078701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45998.364138078701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45998.364138078701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45998.364138078701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45998.364138078701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45998.364138078701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45998.364138078701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45998.364138078701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45998.364138078701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45998.364138078701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45998.364138078701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45998.364138078701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45998.364138078701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45998.364138078701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45998.364138078701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45998.364138078701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45998.364138078701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45998.364138078701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45998.364138078701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45998.364138078701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45998.364138078701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45998.364138078701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45998.364138078701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45998.364138078701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45998.364138078701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45998.364138078701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45998.364138078701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45998.364138078701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45998.364138078701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45998.364138078701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45998.364138078701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45998.364138078701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45998.364138078701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45998.364138078701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45998.364138078701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45998.364138078701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45998.364138078701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45998.364138078701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45998.364138078701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45998.364138078701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45998.364138078701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45998.364138078701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45998.364138078701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45998.364138078701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45998.364138078701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45998.364138078701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45998.364138078701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45998.364138078701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45998.364138078701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45998.364138078701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45998.364138078701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45998.364138078701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45998.364138078701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45998.364138078701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45998.364138078701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45998.364138078701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45998.364138078701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45998.364138078701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45998.364138078701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45998.364138078701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45998.364138078701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45998.364138078701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45998.364138078701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45998.364138078701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45998.364138078701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45998.364138078701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45998.364138078701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45998.364138078701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45998.364138078701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45998.364138078701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45998.364138078701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45998.364138078701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45998.364138078701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45998.364138078701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45998.364138078701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45998.364138078701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45998.364138078701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45998.364138078701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45998.364138078701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45998.364138078701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45998.364138078701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45998.364138078701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45998.364138078701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45998.364138078701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45998.364138078701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45998.364138078701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45998.364138078701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45998.364138078701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45998.364138078701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45998.364138078701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45998.364138078701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45998.364138078701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45998.364138078701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45998.364138078701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45998.364138078701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45998.364138078701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45998.364138078701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45998.364138078701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45998.364138078701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45998.364138078701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45998.364138078701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45998.364138078701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45998.364138078701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45998.364138078701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45998.364138078701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45998.364138078701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45998.364138078701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45998.364138078701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45998.364138078701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45998.364138078701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45998.364138078701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45998.364138078701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45998.364138078701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45998.364138078701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45998.364138078701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45998.364138078701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45998.364138078701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45998.364138078701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45998.364138078701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45998.364138078701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45998.364138078701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45998.364138078701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45998.364138078701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45998.364138078701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45998.364138078701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45998.364138078701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45998.364138078701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45998.364138078701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45998.364138078701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45998.364138078701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45998.364138078701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45998.364138078701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45998.364138078701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45998.364138078701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45998.364138078701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45998.364138078701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45998.364138078701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45998.364138078701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45998.364138078701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45998.364138078701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45998.364138078701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45998.364138078701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45998.364138078701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45998.364138078701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45998.364138078701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45998.364138078701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45998.364138078701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45998.364138078701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45998.364138078701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45998.364138078701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45998.364138078701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45998.364138078701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45998.364138078701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45998.364138078701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45998.364138078701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45998.364138078701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45998.364138078701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45998.364138078701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45998.364138078701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45998.364138078701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45998.364138078701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45998.364138078701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45998.364138078701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45998.364138078701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45998.364138078701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45998.364138078701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45998.364138078701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45998.364138078701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45998.364138078701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45998.364138078701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45998.364138078701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45998.364138078701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45998.364138078701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45998.364138078701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45998.364138078701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45998.364138078701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45998.364138078701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45998.364138078701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45998.364138078701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45998.364138078701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45998.364138078701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45998.364138078701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45998.364138078701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45998.364138078701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45998.364138078701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45998.364138078701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45998.364138078701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45998.364138078701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45998.364138078701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45998.364138078701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45998.364138078701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45998.364138078701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45998.364138078701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45998.364138078701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45998.364138078701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45998.364138078701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45998.364138078701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45998.364138078701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45998.364138078701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45998.364138078701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45998.364138078701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45998.364138078701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45998.364138078701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45998.364138078701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45998.364138078701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45998.364138078701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45998.364138078701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45998.364138078701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45998.364138078701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45998.364138078701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45998.364138078701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45998.364138078701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45998.364138078701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45998.364138078701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45998.364138078701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45998.364138078701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45998.364138078701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45998.364138078701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45998.364138078701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45998.364138078701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45998.364138078701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45998.364138078701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45998.364138078701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45998.364138078701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45998.364138078701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45998.364138078701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45998.364138078701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45998.364138078701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45998.364138078701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45998.364138078701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45998.364138078701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45998.364138078701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45998.364138078701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45998.364138078701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45998.364138078701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45998.364138078701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45998.364138078701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45998.364138078701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45998.364138078701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45998.364138078701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45998.364138078701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45998.364138078701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45998.364138078701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45998.364138078701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45998.364138078701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45998.364138078701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45998.364138078701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45998.364138078701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45998.364138078701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45998.364138078701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45998.364138078701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45998.364138078701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45998.364138078701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45998.364138078701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45998.364138078701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45998.364138078701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45998.364138078701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45998.364138078701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45998.364138078701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45998.364138078701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45998.364138078701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45998.364138078701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45998.364138078701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45998.364138078701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45998.364138078701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45998.364138078701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45998.364138078701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45998.364138078701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45998.364138078701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45998.364138078701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45998.364138078701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45998.364138078701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45998.364138078701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45998.364138078701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45998.364138078701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45998.364138078701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45998.364138078701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45998.364138078701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45998.364138078701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45998.364138078701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45998.364138078701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45998.364138078701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45998.364138078701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45998.364138078701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45998.364138078701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45998.364138078701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45998.364138078701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45998.364138078701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45998.364138078701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45998.364138078701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45998.364138078701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45998.364138078701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45998.364138078701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45998.364138078701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45998.364138078701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45998.364138078701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45998.364138078701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45998.364138078701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45998.364138078701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45998.364138078701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45998.364138078701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45998.364138078701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45998.364138078701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45998.364138078701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45998.364138078701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45998.364138078701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45998.364138078701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45998.364138078701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45998.364138078701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45998.364138078701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45998.364138078701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45998.364138078701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45998.364138078701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45998.364138078701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45998.364138078701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45998.364138078701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45998.364138078701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45998.364138078701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45998.364138078701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45998.364138078701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45998.364138078701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45998.364138078701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45998.364138078701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45998.364138078701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45998.364138078701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45998.364138078701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45998.364138078701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45998.364138078701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45998.364138078701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45998.364138078701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45998.364138078701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45998.364138078701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45998.364138078701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45998.364138078701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45998.364138078701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45998.364138078701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45998.364138078701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45998.364138078701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45998.364138078701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45998.364138078701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45998.364138078701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45998.364138078701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45998.364138078701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45998.364138078701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45998.364138078701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45998.364138078701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45998.364138078701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45998.364138078701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45998.364138078701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45998.364138078701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45998.364138078701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45998.364138078701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45998.364138078701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45998.364138078701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45998.364138078701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45998.364138078701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45998.364138078701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45998.364138078701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45998.364138078701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45998.364138078701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45998.364138078701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45998.364138078701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45998.364138078701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45998.364138078701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45998.364138078701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45998.364138078701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45998.364138078701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45998.364138078701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45998.364138078701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45998.364138078701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45998.364138078701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45998.364138078701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45998.364138078701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45998.364138078701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45998.364138078701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45998.364138078701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45998.364138078701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45998.364138078701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45998.364138078701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45998.364138078701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45998.364138078701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45998.364138078701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45998.364138078701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45998.364138078701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45998.364138078701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45998.364138078701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45998.364138078701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45998.364138078701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45998.364138078701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45998.364138078701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45998.364138078701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45998.364138078701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45998.364138078701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45998.364138078701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45998.364138078701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45998.364138078701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45998.364138078701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45998.364138078701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45998.364138078701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45998.364138078701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45998.364138078701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45998.364138078701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45998.364138078701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45998.364138078701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45998.364138078701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45998.364138078701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45998.364138078701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45998.364138078701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45998.364138078701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45998.364138078701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45998.364138078701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45998.364138078701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45998.364138078701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45998.364138078701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45998.364138078701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45998.364138078701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45998.364138078701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45998.364138078701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45998.364138078701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45998.364138078701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45998.364138078701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45998.364138078701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45998.364138078701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45998.364138078701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45998.364138078701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45998.364138078701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45998.364138078701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45998.364138078701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45998.364138078701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45998.364138078701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45998.364138078701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45998.364138078701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45998.364138078701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45998.364138078701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45998.364138078701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45998.364138078701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45998.364138078701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45998.364138078701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45998.364138078701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45998.364138078701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45998.364138078701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45998.364138078701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45998.364138078701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45998.364138078701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45998.364138078701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45998.364138078701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45998.364138078701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45998.364138078701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45998.364138078701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45998.364138078701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45998.364138078701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45998.364138078701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45998.364138078701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45998.364138078701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45998.364138078701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45998.364138078701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45998.364138078701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45998.364138078701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45998.364138078701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45998.364138078701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45998.364138078701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45998.364138078701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45998.364138078701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45998.364138078701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45998.364138078701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45998.364138078701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45998.364138078701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45998.364138078701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45998.364138078701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45998.364138078701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45998.364138078701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45998.364138078701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45998.364138078701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45998.364138078701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45998.364138078701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45998.364138078701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45998.364138078701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45998.364138078701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45998.364138078701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45998.364138078701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45998.364138078701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45998.364138078701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45998.364138078701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45998.364138078701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45998.364138078701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45998.364138078701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45998.364138078701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45998.364138078701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45998.364138078701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45998.364138078701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45998.364138078701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45998.364138078701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45998.364138078701</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294.88342048610502</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0.87213576388603542</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0.83080474536836846</v>
      </c>
      <c r="H4" s="91">
        <v>45997.522280092591</v>
      </c>
      <c r="I4" s="107" t="str">
        <f>IFERROR(VLOOKUP(D4,DB!A:F,6,0),"")</f>
        <v>Generator-SG</v>
      </c>
      <c r="J4" s="107" t="str">
        <f>IFERROR(VLOOKUP(D4,DB!A:G,7,0),"")</f>
        <v>Good</v>
      </c>
      <c r="K4" s="93" t="s">
        <v>39126</v>
      </c>
      <c r="L4" s="87" t="str">
        <f>IFERROR(VLOOKUP(D4,DB!A:I,9,0),"")</f>
        <v>Latis</v>
      </c>
    </row>
    <row r="5" spans="1:16" ht="15" customHeight="1">
      <c r="A5" s="107" t="s">
        <v>39127</v>
      </c>
      <c r="B5" s="107" t="str">
        <f>IFERROR(VLOOKUP(D5,DB!A:K,11,0),"")</f>
        <v>R4</v>
      </c>
      <c r="C5" s="89">
        <v>1</v>
      </c>
      <c r="D5" s="87" t="s">
        <v>29582</v>
      </c>
      <c r="E5" s="90" t="s">
        <v>39106</v>
      </c>
      <c r="F5" s="91">
        <v>45998.350740740738</v>
      </c>
      <c r="G5" s="92">
        <f t="shared" ca="1" si="0"/>
        <v>1.3397337963397149E-2</v>
      </c>
      <c r="H5" s="91">
        <v>45998.353842592594</v>
      </c>
      <c r="I5" s="107" t="str">
        <f>IFERROR(VLOOKUP(D5,DB!A:F,6,0),"")</f>
        <v>SCECO</v>
      </c>
      <c r="J5" s="107" t="str">
        <f>IFERROR(VLOOKUP(D5,DB!A:G,7,0),"")</f>
        <v>Dead</v>
      </c>
      <c r="K5" s="93" t="s">
        <v>39128</v>
      </c>
      <c r="L5" s="87" t="str">
        <f>IFERROR(VLOOKUP(D5,DB!A:I,9,0),"")</f>
        <v>Latis</v>
      </c>
    </row>
    <row r="6" spans="1:16" ht="15" customHeight="1">
      <c r="A6" s="107"/>
      <c r="B6" s="107" t="str">
        <f>IFERROR(VLOOKUP(D6,DB!A:K,11,0),"")</f>
        <v/>
      </c>
      <c r="C6" s="89"/>
      <c r="D6" s="87"/>
      <c r="E6" s="90"/>
      <c r="F6" s="91"/>
      <c r="G6" s="92">
        <f t="shared" ca="1" si="0"/>
        <v>45998.364138078701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45998.364138078701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45998.364138078701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45998.364138078701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45998.364138078701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45998.364138078701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45998.364138078701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45998.364138078701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45998.364138078701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45998.364138078701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45998.364138078701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45998.364138078701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45998.364138078701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45998.364138078701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45998.364138078701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45998.364138078701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45998.364138078701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45998.364138078701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45998.364138078701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45998.364138078701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45998.364138078701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45998.364138078701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45998.364138078701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45998.364138078701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45998.364138078701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45998.364138078701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45998.364138078701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45998.364138078701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45998.364138078701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45998.364138078701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45998.364138078701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45998.364138078701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45998.364138078701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45998.364138078701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45998.364138078701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45998.364138078701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45998.364138078701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45998.364138078701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45998.364138078701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45998.364138078701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45998.364138078701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45998.364138078701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45998.364138078701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45998.364138078701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45998.364138078701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45998.364138078701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45998.364138078701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45998.364138078701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45998.364138078701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45998.364138078701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45998.364138078701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45998.364138078701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45998.364138078701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45998.364138078701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45998.364138078701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45998.364138078701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45998.364138078701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45998.364138078701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45998.364138078701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45998.364138078701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45998.364138078701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45998.364138078701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45998.364138078701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45998.364138078701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45998.364138078701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45998.364138078701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45998.364138078701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45998.364138078701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45998.364138078701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45998.364138078701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45998.364138078701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45998.364138078701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45998.364138078701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45998.364138078701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45998.364138078701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45998.364138078701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45998.364138078701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45998.364138078701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45998.364138078701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45998.364138078701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45998.364138078701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45998.364138078701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45998.364138078701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45998.364138078701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45998.364138078701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45998.364138078701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45998.364138078701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45998.364138078701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45998.364138078701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45998.364138078701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45998.364138078701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45998.364138078701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45998.364138078701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45998.364138078701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45998.364138078701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45998.364138078701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45998.364138078701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45998.364138078701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45998.364138078701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45998.364138078701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45998.364138078701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45998.364138078701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45998.364138078701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45998.364138078701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45998.364138078701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45998.364138078701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45998.364138078701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45998.364138078701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45998.364138078701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45998.364138078701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45998.364138078701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45998.364138078701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45998.364138078701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45998.364138078701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45998.364138078701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45998.364138078701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45998.364138078701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45998.364138078701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45998.364138078701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45998.364138078701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45998.364138078701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45998.364138078701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45998.364138078701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45998.364138078701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45998.364138078701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45998.364138078701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45998.364138078701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45998.364138078701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45998.364138078701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45998.364138078701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45998.364138078701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45998.364138078701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45998.364138078701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45998.364138078701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45998.364138078701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45998.364138078701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45998.364138078701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45998.364138078701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45998.364138078701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45998.364138078701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45998.364138078701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45998.364138078701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45998.364138078701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45998.364138078701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45998.364138078701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45998.364138078701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45998.364138078701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45998.364138078701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45998.364138078701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45998.364138078701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45998.364138078701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45998.364138078701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45998.364138078701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45998.364138078701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45998.364138078701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45998.364138078701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45998.364138078701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45998.364138078701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45998.364138078701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45998.364138078701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45998.364138078701</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F15" sqref="F15"/>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106.53207789351291</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72.17526076388458</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49.703026967588812</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16.990839467587648</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1.2566496527724667</v>
      </c>
      <c r="H6" s="38">
        <v>45997.093599537038</v>
      </c>
      <c r="I6" s="37" t="str">
        <f>IFERROR(VLOOKUP(D6,DB!A:F,6,0),"")</f>
        <v>SCECO</v>
      </c>
      <c r="J6" s="37" t="str">
        <f>IFERROR(VLOOKUP(D6,DB!A:G,7,0),"")</f>
        <v>In progress</v>
      </c>
      <c r="K6" s="37" t="s">
        <v>39138</v>
      </c>
      <c r="L6" s="37" t="str">
        <f>IFERROR(VLOOKUP(D6,DB!A:I,9,0),"")</f>
        <v>Latis</v>
      </c>
    </row>
    <row r="7" spans="1:13">
      <c r="A7" s="37" t="s">
        <v>39139</v>
      </c>
      <c r="B7" s="37" t="s">
        <v>5445</v>
      </c>
      <c r="C7" s="37">
        <v>1</v>
      </c>
      <c r="D7" s="37" t="s">
        <v>32347</v>
      </c>
      <c r="E7" s="37" t="s">
        <v>39106</v>
      </c>
      <c r="F7" s="38">
        <v>45998.3516087963</v>
      </c>
      <c r="G7" s="131">
        <f t="shared" ref="G7:G31" ca="1" si="3">IFERROR(NOW()-F7,"")</f>
        <v>1.2529282401374076E-2</v>
      </c>
      <c r="H7" s="38">
        <v>45998.345462962963</v>
      </c>
      <c r="I7" s="37" t="str">
        <f>IFERROR(VLOOKUP(D7,DB!A:F,6,0),"")</f>
        <v>SCECO</v>
      </c>
      <c r="J7" s="37" t="str">
        <f>IFERROR(VLOOKUP(D7,DB!A:G,7,0),"")</f>
        <v>Good</v>
      </c>
      <c r="K7" s="37" t="s">
        <v>39140</v>
      </c>
      <c r="L7" s="37" t="str">
        <f>IFERROR(VLOOKUP(D7,DB!A:I,9,0),"")</f>
        <v>Latis</v>
      </c>
    </row>
    <row r="8" spans="1:13">
      <c r="A8" s="37" t="s">
        <v>39141</v>
      </c>
      <c r="B8" s="37" t="s">
        <v>5445</v>
      </c>
      <c r="C8" s="37">
        <v>1</v>
      </c>
      <c r="D8" s="37" t="s">
        <v>36671</v>
      </c>
      <c r="E8" s="37" t="s">
        <v>39106</v>
      </c>
      <c r="F8" s="38">
        <v>45998.360636574071</v>
      </c>
      <c r="G8" s="131">
        <f t="shared" ca="1" si="3"/>
        <v>3.5015046305488795E-3</v>
      </c>
      <c r="H8" s="38">
        <v>45998.354733796295</v>
      </c>
      <c r="I8" s="37" t="str">
        <f>IFERROR(VLOOKUP(D8,DB!A:F,6,0),"")</f>
        <v>SCECO</v>
      </c>
      <c r="J8" s="37" t="str">
        <f>IFERROR(VLOOKUP(D8,DB!A:G,7,0),"")</f>
        <v>Dead</v>
      </c>
      <c r="K8" s="37" t="s">
        <v>39142</v>
      </c>
      <c r="L8" s="37" t="str">
        <f>IFERROR(VLOOKUP(D8,DB!A:I,9,0),"")</f>
        <v>Latis</v>
      </c>
    </row>
    <row r="9" spans="1:13">
      <c r="A9" s="37"/>
      <c r="B9" s="37" t="str">
        <f>IFERROR(VLOOKUP(D9,DB!A:K,11,0),"")</f>
        <v/>
      </c>
      <c r="C9" s="37"/>
      <c r="D9" s="37"/>
      <c r="E9" s="37"/>
      <c r="F9" s="38"/>
      <c r="G9" s="131">
        <f t="shared" ca="1" si="3"/>
        <v>45998.364138078701</v>
      </c>
      <c r="H9" s="38"/>
      <c r="I9" s="37" t="str">
        <f>IFERROR(VLOOKUP(D9,DB!A:F,6,0),"")</f>
        <v/>
      </c>
      <c r="J9" s="37" t="str">
        <f>IFERROR(VLOOKUP(D9,DB!A:G,7,0),"")</f>
        <v/>
      </c>
      <c r="K9" s="37"/>
      <c r="L9" s="37" t="str">
        <f>IFERROR(VLOOKUP(D9,DB!A:I,9,0),"")</f>
        <v/>
      </c>
    </row>
    <row r="10" spans="1:13">
      <c r="A10" s="37"/>
      <c r="B10" s="37" t="str">
        <f>IFERROR(VLOOKUP(D10,DB!A:K,11,0),"")</f>
        <v/>
      </c>
      <c r="C10" s="37"/>
      <c r="D10" s="156"/>
      <c r="E10" s="37"/>
      <c r="F10" s="38"/>
      <c r="G10" s="131">
        <f t="shared" ca="1" si="3"/>
        <v>45998.364138078701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45998.364138078701</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45998.364138078701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45998.364138078701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45998.364138078701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45998.364138078701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45998.364138078701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45998.364138078701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45998.364138078701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45998.364138078701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45998.364138078701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45998.364138078701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45998.364138078701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45998.364138078701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45998.364138078701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45998.364138078701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45998.364138078701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45998.364138078701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45998.364138078701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45998.364138078701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45998.364138078701</v>
      </c>
      <c r="H30" s="38"/>
      <c r="I30" s="37" t="str">
        <f>IFERROR(VLOOKUP(D30,DB!A:F,6,0),"")</f>
        <v/>
      </c>
      <c r="J30" s="37" t="str">
        <f>IFERROR(VLOOKUP(D30,DB!A:G,7,0),"")</f>
        <v/>
      </c>
      <c r="K30" s="37"/>
      <c r="L30" s="37" t="str">
        <f>IFERROR(VLOOKUP(D30,DB!A:I,9,0),"")</f>
        <v/>
      </c>
    </row>
    <row r="31" spans="1:12">
      <c r="A31" s="146"/>
      <c r="B31" s="146" t="str">
        <f>IFERROR(VLOOKUP(D31,DB!A:K,11,0),"")</f>
        <v/>
      </c>
      <c r="C31" s="146"/>
      <c r="D31" s="146"/>
      <c r="E31" s="146"/>
      <c r="F31" s="147"/>
      <c r="G31" s="148">
        <f t="shared" ca="1" si="3"/>
        <v>45998.364138078701</v>
      </c>
      <c r="H31" s="147"/>
      <c r="I31" s="146" t="str">
        <f>IFERROR(VLOOKUP(D31,DB!A:F,6,0),"")</f>
        <v/>
      </c>
      <c r="J31" s="146" t="str">
        <f>IFERROR(VLOOKUP(D31,DB!A:G,7,0),"")</f>
        <v/>
      </c>
      <c r="K31" s="146"/>
      <c r="L31" s="146"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45998.364138078701</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45998.364138078701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45998.364138078701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45998.364138078701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45998.364138078701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45998.364138078701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45998.364138078701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45998.364138078701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45998.364138078701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45998.364138078701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45998.364138078701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45998.364138078701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45998.364138078701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45998.364138078701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45998.364138078701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45998.364138078701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45998.364138078701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45998.364138078701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45998.364138078701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45998.364138078701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45998.364138078701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45998.364138078701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45998.364138078701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45998.364138078701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45998.364138078701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45998.364138078701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45998.364138078701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45998.364138078701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45998.364138078701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45998.364138078701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45998.364138078701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45998.364138078701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45998.364138078701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45998.364138078701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45998.364138078701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45998.364138078701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45998.364138078701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45998.364138078701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45998.364138078701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45998.364138078701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45998.364138078701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45998.364138078701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45998.364138078701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45998.364138078701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45998.364138078701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45998.364138078701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45998.364138078701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45998.364138078701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45998.364138078701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45998.364138078701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45998.364138078701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45998.364138078701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45998.364138078701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45998.364138078701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45998.364138078701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45998.364138078701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45998.364138078701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45998.364138078701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45998.364138078701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45998.364138078701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45998.364138078701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45998.364138078701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45998.364138078701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45998.364138078701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45998.364138078701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45998.364138078701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45998.364138078701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45998.364138078701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45998.364138078701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45998.364138078701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45998.364138078701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45998.364138078701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45998.364138078701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45998.364138078701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45998.364138078701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45998.364138078701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45998.364138078701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45998.364138078701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45998.364138078701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45998.364138078701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45998.364138078701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45998.364138078701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45998.364138078701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45998.364138078701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45998.364138078701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45998.364138078701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45998.364138078701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45998.364138078701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45998.364138078701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45998.364138078701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45998.364138078701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45998.364138078701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45998.364138078701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45998.364138078701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45998.364138078701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45998.364138078701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45998.364138078701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45998.364138078701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45998.364138078701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45998.364138078701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45998.364138078701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45998.364138078701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45998.364138078701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45998.364138078701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45998.364138078701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45998.364138078701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45998.364138078701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45998.364138078701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45998.364138078701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45998.364138078701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45998.364138078701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45998.364138078701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45998.364138078701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45998.364138078701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45998.364138078701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45998.364138078701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45998.364138078701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45998.364138078701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45998.364138078701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45998.364138078701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45998.364138078701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45998.364138078701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45998.364138078701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45998.364138078701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45998.364138078701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45998.364138078701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45998.364138078701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45998.364138078701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45998.364138078701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45998.364138078701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45998.364138078701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45998.364138078701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45998.364138078701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45998.364138078701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45998.364138078701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45998.364138078701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45998.364138078701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45998.364138078701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45998.364138078701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45998.364138078701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45998.364138078701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45998.364138078701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45998.364138078701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45998.364138078701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45998.364138078701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45998.364138078701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45998.364138078701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45998.364138078701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45998.364138078701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45998.364138078701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45998.364138078701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45998.364138078701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45998.364138078701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45998.364138078701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45998.364138078701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45998.364138078701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45998.364138078701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45998.364138078701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45998.364138078701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45998.364138078701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45998.364138078701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45998.364138078701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45998.364138078701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45998.364138078701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45998.364138078701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45998.364138078701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45998.364138078701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45998.364138078701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45998.364138078701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45998.364138078701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45998.364138078701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45998.364138078701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45998.364138078701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45998.364138078701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45998.364138078701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45998.364138078701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45998.364138078701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45998.364138078701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45998.364138078701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45998.364138078701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45998.364138078701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45998.364138078701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45998.364138078701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45998.364138078701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45998.364138078701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45998.364138078701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45998.364138078701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45998.364138078701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45998.364138078701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45998.364138078701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45998.364138078701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45998.364138078701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45998.364138078701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45998.364138078701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45998.364138078701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45998.364138078701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45998.364138078701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45998.364138078701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45998.364138078701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45998.364138078701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45998.364138078701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45998.364138078701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45998.364138078701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45998.364138078701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45998.364138078701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45998.364138078701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45998.364138078701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45998.364138078701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45998.364138078701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45998.364138078701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45998.364138078701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45998.364138078701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45998.364138078701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45998.364138078701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45998.364138078701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45998.364138078701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45998.364138078701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45998.364138078701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45998.364138078701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45998.364138078701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45998.364138078701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45998.364138078701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45998.364138078701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45998.364138078701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45998.364138078701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45998.364138078701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45998.364138078701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45998.364138078701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45998.364138078701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45998.364138078701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45998.364138078701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45998.364138078701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45998.364138078701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45998.364138078701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45998.364138078701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45998.364138078701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45998.364138078701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45998.364138078701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45998.364138078701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45998.364138078701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45998.364138078701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45998.364138078701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45998.364138078701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45998.364138078701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45998.364138078701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45998.364138078701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45998.364138078701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45998.364138078701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45998.364138078701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45998.364138078701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45998.364138078701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45998.364138078701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45998.364138078701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45998.364138078701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45998.364138078701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45998.364138078701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45998.364138078701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45998.364138078701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45998.364138078701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45998.364138078701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45998.364138078701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45998.364138078701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45998.364138078701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45998.364138078701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45998.364138078701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45998.364138078701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45998.364138078701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45998.364138078701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45998.364138078701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45998.364138078701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45998.364138078701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45998.364138078701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45998.364138078701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45998.364138078701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45998.364138078701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45998.364138078701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45998.364138078701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45998.364138078701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45998.364138078701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45998.364138078701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45998.364138078701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45998.364138078701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45998.364138078701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45998.364138078701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45998.364138078701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45998.364138078701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45998.364138078701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45998.364138078701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45998.364138078701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45998.364138078701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45998.364138078701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45998.364138078701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45998.364138078701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45998.364138078701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45998.364138078701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45998.364138078701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45998.364138078701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45998.364138078701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45998.364138078701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45998.364138078701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45998.364138078701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45998.364138078701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45998.364138078701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45998.364138078701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45998.364138078701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45998.364138078701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45998.364138078701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45998.364138078701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45998.364138078701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45998.364138078701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45998.364138078701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45998.364138078701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45998.364138078701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45998.364138078701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45998.364138078701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45998.364138078701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45998.364138078701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45998.364138078701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45998.364138078701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45998.364138078701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45998.364138078701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45998.364138078701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45998.364138078701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45998.364138078701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45998.364138078701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45998.364138078701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45998.364138078701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45998.364138078701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45998.364138078701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45998.364138078701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45998.364138078701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45998.364138078701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45998.364138078701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45998.364138078701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45998.364138078701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45998.364138078701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45998.364138078701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45998.364138078701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45998.364138078701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45998.364138078701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45998.364138078701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45998.364138078701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45998.364138078701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45998.364138078701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45998.364138078701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45998.364138078701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45998.364138078701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45998.364138078701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45998.364138078701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45998.364138078701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45998.364138078701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45998.364138078701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45998.364138078701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45998.364138078701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45998.364138078701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45998.364138078701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45998.364138078701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45998.364138078701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45998.364138078701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45998.364138078701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45998.364138078701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45998.364138078701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45998.364138078701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45998.364138078701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45998.364138078701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45998.364138078701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45998.364138078701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45998.364138078701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45998.364138078701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45998.364138078701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45998.364138078701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45998.364138078701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45998.364138078701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45998.364138078701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45998.364138078701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45998.364138078701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45998.364138078701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45998.364138078701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45998.364138078701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45998.364138078701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45998.364138078701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45998.364138078701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45998.364138078701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45998.364138078701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45998.364138078701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45998.364138078701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45998.364138078701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45998.364138078701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45998.364138078701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45998.364138078701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45998.364138078701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45998.364138078701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45998.364138078701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45998.364138078701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45998.364138078701</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45998.364138078701</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45998.364138078701</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45998.364138078701</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45998.364138078701</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45998.364138078701</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2025-12-07T05:46:18Z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